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3855" windowWidth="20550" windowHeight="3915" activeTab="3"/>
  </bookViews>
  <sheets>
    <sheet name="Recap Total" sheetId="107" r:id="rId1"/>
    <sheet name="Recap" sheetId="77" r:id="rId2"/>
    <sheet name="BQ Site Construction" sheetId="94" r:id="rId3"/>
    <sheet name="BQ Library" sheetId="74" r:id="rId4"/>
    <sheet name="BQ Utility Building" sheetId="80" r:id="rId5"/>
    <sheet name="Recap Fur" sheetId="99" r:id="rId6"/>
    <sheet name="BQ Fur" sheetId="100" r:id="rId7"/>
    <sheet name="Recap Engineer" sheetId="10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gk2" localSheetId="6" hidden="1">#REF!</definedName>
    <definedName name="__________gk2" localSheetId="3" hidden="1">#REF!</definedName>
    <definedName name="__________gk2" localSheetId="4" hidden="1">#REF!</definedName>
    <definedName name="__________gk2" localSheetId="0" hidden="1">#REF!</definedName>
    <definedName name="_________gk2" localSheetId="6" hidden="1">#REF!</definedName>
    <definedName name="_________gk2" localSheetId="3" hidden="1">#REF!</definedName>
    <definedName name="_________gk2" localSheetId="4" hidden="1">#REF!</definedName>
    <definedName name="_________gk2" localSheetId="0" hidden="1">#REF!</definedName>
    <definedName name="________gk2" localSheetId="6" hidden="1">#REF!</definedName>
    <definedName name="________gk2" localSheetId="3" hidden="1">#REF!</definedName>
    <definedName name="________gk2" localSheetId="4" hidden="1">#REF!</definedName>
    <definedName name="________gk2" localSheetId="0" hidden="1">#REF!</definedName>
    <definedName name="_______gk2" localSheetId="6" hidden="1">#REF!</definedName>
    <definedName name="_______gk2" localSheetId="3" hidden="1">#REF!</definedName>
    <definedName name="_______gk2" localSheetId="4" hidden="1">#REF!</definedName>
    <definedName name="_______gk2" localSheetId="0" hidden="1">#REF!</definedName>
    <definedName name="______gk2" localSheetId="6" hidden="1">#REF!</definedName>
    <definedName name="______gk2" localSheetId="3" hidden="1">#REF!</definedName>
    <definedName name="______gk2" localSheetId="4" hidden="1">#REF!</definedName>
    <definedName name="______gk2" localSheetId="0" hidden="1">#REF!</definedName>
    <definedName name="_____gk2" localSheetId="6" hidden="1">#REF!</definedName>
    <definedName name="_____gk2" localSheetId="3" hidden="1">#REF!</definedName>
    <definedName name="_____gk2" localSheetId="4" hidden="1">#REF!</definedName>
    <definedName name="_____gk2" localSheetId="0" hidden="1">#REF!</definedName>
    <definedName name="____gk2" localSheetId="6" hidden="1">#REF!</definedName>
    <definedName name="____gk2" localSheetId="3" hidden="1">#REF!</definedName>
    <definedName name="____gk2" localSheetId="2" hidden="1">#REF!</definedName>
    <definedName name="____gk2" localSheetId="4" hidden="1">#REF!</definedName>
    <definedName name="____gk2" localSheetId="0" hidden="1">#REF!</definedName>
    <definedName name="___gk2" localSheetId="6" hidden="1">#REF!</definedName>
    <definedName name="___gk2" localSheetId="3" hidden="1">#REF!</definedName>
    <definedName name="___gk2" localSheetId="2" hidden="1">#REF!</definedName>
    <definedName name="___gk2" localSheetId="4" hidden="1">#REF!</definedName>
    <definedName name="___gk2" localSheetId="0" hidden="1">#REF!</definedName>
    <definedName name="__123Graph_A" localSheetId="6" hidden="1">[1]AC!#REF!</definedName>
    <definedName name="__123Graph_A" localSheetId="3" hidden="1">[1]AC!#REF!</definedName>
    <definedName name="__123Graph_A" localSheetId="2" hidden="1">[2]Mob!#REF!</definedName>
    <definedName name="__123Graph_A" localSheetId="4" hidden="1">[1]AC!#REF!</definedName>
    <definedName name="__123Graph_A" localSheetId="0" hidden="1">[1]AC!#REF!</definedName>
    <definedName name="__123Graph_B" localSheetId="6" hidden="1">[1]AC!#REF!</definedName>
    <definedName name="__123Graph_B" localSheetId="3" hidden="1">[1]AC!#REF!</definedName>
    <definedName name="__123Graph_B" localSheetId="2" hidden="1">[2]Mob!#REF!</definedName>
    <definedName name="__123Graph_B" localSheetId="4" hidden="1">[1]AC!#REF!</definedName>
    <definedName name="__123Graph_B" localSheetId="0" hidden="1">[1]AC!#REF!</definedName>
    <definedName name="__123Graph_C" localSheetId="6" hidden="1">[1]AC!#REF!</definedName>
    <definedName name="__123Graph_C" localSheetId="3" hidden="1">[1]AC!#REF!</definedName>
    <definedName name="__123Graph_C" localSheetId="2" hidden="1">[3]AC!#REF!</definedName>
    <definedName name="__123Graph_C" localSheetId="4" hidden="1">[1]AC!#REF!</definedName>
    <definedName name="__123Graph_C" localSheetId="0" hidden="1">[1]AC!#REF!</definedName>
    <definedName name="__123Graph_D" hidden="1">[4]SEX!$P$7:$P$7</definedName>
    <definedName name="__123Graph_E" localSheetId="6" hidden="1">[1]AC!#REF!</definedName>
    <definedName name="__123Graph_E" localSheetId="3" hidden="1">[1]AC!#REF!</definedName>
    <definedName name="__123Graph_E" localSheetId="2" hidden="1">[3]AC!#REF!</definedName>
    <definedName name="__123Graph_E" localSheetId="4" hidden="1">[1]AC!#REF!</definedName>
    <definedName name="__123Graph_E" localSheetId="0" hidden="1">[1]AC!#REF!</definedName>
    <definedName name="__123Graph_F" localSheetId="6" hidden="1">[5]ESCON!#REF!</definedName>
    <definedName name="__123Graph_F" localSheetId="3" hidden="1">[5]ESCON!#REF!</definedName>
    <definedName name="__123Graph_F" localSheetId="2" hidden="1">[6]ESCON!#REF!</definedName>
    <definedName name="__123Graph_F" localSheetId="4" hidden="1">[5]ESCON!#REF!</definedName>
    <definedName name="__123Graph_F" localSheetId="0" hidden="1">[5]ESCON!#REF!</definedName>
    <definedName name="__123Graph_X" localSheetId="6" hidden="1">[1]AC!#REF!</definedName>
    <definedName name="__123Graph_X" localSheetId="3" hidden="1">[1]AC!#REF!</definedName>
    <definedName name="__123Graph_X" localSheetId="2" hidden="1">[2]Mob!#REF!</definedName>
    <definedName name="__123Graph_X" localSheetId="4" hidden="1">[1]AC!#REF!</definedName>
    <definedName name="__123Graph_X" localSheetId="0" hidden="1">[1]AC!#REF!</definedName>
    <definedName name="__gk2" localSheetId="6" hidden="1">#REF!</definedName>
    <definedName name="__gk2" localSheetId="3" hidden="1">#REF!</definedName>
    <definedName name="__gk2" localSheetId="2" hidden="1">#REF!</definedName>
    <definedName name="__gk2" localSheetId="4" hidden="1">#REF!</definedName>
    <definedName name="__gk2" localSheetId="0" hidden="1">#REF!</definedName>
    <definedName name="__IntlFixup" hidden="1">TRUE</definedName>
    <definedName name="_1_____123Graph_ACHART_1" localSheetId="6" hidden="1">#REF!</definedName>
    <definedName name="_1_____123Graph_ACHART_1" localSheetId="3" hidden="1">#REF!</definedName>
    <definedName name="_1_____123Graph_ACHART_1" localSheetId="2" hidden="1">#REF!</definedName>
    <definedName name="_1_____123Graph_ACHART_1" localSheetId="4" hidden="1">#REF!</definedName>
    <definedName name="_1_____123Graph_ACHART_1" localSheetId="0" hidden="1">#REF!</definedName>
    <definedName name="_11_____123Graph_ACHART_1" localSheetId="6" hidden="1">#REF!</definedName>
    <definedName name="_11_____123Graph_ACHART_1" localSheetId="3" hidden="1">#REF!</definedName>
    <definedName name="_11_____123Graph_ACHART_1" localSheetId="2" hidden="1">#REF!</definedName>
    <definedName name="_11_____123Graph_ACHART_1" localSheetId="4" hidden="1">#REF!</definedName>
    <definedName name="_11_____123Graph_ACHART_1" localSheetId="0" hidden="1">#REF!</definedName>
    <definedName name="_15____123Graph_ACHART_1" localSheetId="6" hidden="1">#REF!</definedName>
    <definedName name="_15____123Graph_ACHART_1" localSheetId="3" hidden="1">#REF!</definedName>
    <definedName name="_15____123Graph_ACHART_1" localSheetId="2" hidden="1">#REF!</definedName>
    <definedName name="_15____123Graph_ACHART_1" localSheetId="4" hidden="1">#REF!</definedName>
    <definedName name="_15____123Graph_ACHART_1" localSheetId="0" hidden="1">#REF!</definedName>
    <definedName name="_19__123Graph_ACHART_1" localSheetId="6" hidden="1">#REF!</definedName>
    <definedName name="_19__123Graph_ACHART_1" localSheetId="3" hidden="1">#REF!</definedName>
    <definedName name="_19__123Graph_ACHART_1" localSheetId="2" hidden="1">#REF!</definedName>
    <definedName name="_19__123Graph_ACHART_1" localSheetId="4" hidden="1">#REF!</definedName>
    <definedName name="_19__123Graph_ACHART_1" localSheetId="0" hidden="1">#REF!</definedName>
    <definedName name="_2____123Graph_ACHART_1" localSheetId="6" hidden="1">#REF!</definedName>
    <definedName name="_2____123Graph_ACHART_1" localSheetId="3" hidden="1">#REF!</definedName>
    <definedName name="_2____123Graph_ACHART_1" localSheetId="2" hidden="1">#REF!</definedName>
    <definedName name="_2____123Graph_ACHART_1" localSheetId="4" hidden="1">#REF!</definedName>
    <definedName name="_2____123Graph_ACHART_1" localSheetId="0" hidden="1">#REF!</definedName>
    <definedName name="_20_____123Graph_ACHART_1" localSheetId="0" hidden="1">#REF!</definedName>
    <definedName name="_26____123Graph_ACHART_1" localSheetId="0" hidden="1">#REF!</definedName>
    <definedName name="_3__123Graph_ACHART_1" localSheetId="6" hidden="1">#REF!</definedName>
    <definedName name="_3__123Graph_ACHART_1" localSheetId="3" hidden="1">#REF!</definedName>
    <definedName name="_3__123Graph_ACHART_1" localSheetId="2" hidden="1">#REF!</definedName>
    <definedName name="_3__123Graph_ACHART_1" localSheetId="4" hidden="1">#REF!</definedName>
    <definedName name="_3__123Graph_ACHART_1" localSheetId="0" hidden="1">#REF!</definedName>
    <definedName name="_30__123Graph_ACHART_1" localSheetId="0" hidden="1">#REF!</definedName>
    <definedName name="_5__123Graph_ACHART_1" localSheetId="6" hidden="1">#REF!</definedName>
    <definedName name="_5__123Graph_ACHART_1" localSheetId="3" hidden="1">#REF!</definedName>
    <definedName name="_5__123Graph_ACHART_1" localSheetId="2" hidden="1">#REF!</definedName>
    <definedName name="_5__123Graph_ACHART_1" localSheetId="4" hidden="1">#REF!</definedName>
    <definedName name="_5__123Graph_ACHART_1" localSheetId="0" hidden="1">#REF!</definedName>
    <definedName name="_56_____123Graph_ACHART_1" localSheetId="0" hidden="1">#REF!</definedName>
    <definedName name="_76____123Graph_ACHART_1" localSheetId="0" hidden="1">#REF!</definedName>
    <definedName name="_92__123Graph_ACHART_1" localSheetId="0" hidden="1">#REF!</definedName>
    <definedName name="_Dist_Bin" localSheetId="6" hidden="1">#REF!</definedName>
    <definedName name="_Dist_Bin" localSheetId="3" hidden="1">#REF!</definedName>
    <definedName name="_Dist_Bin" localSheetId="2" hidden="1">#REF!</definedName>
    <definedName name="_Dist_Bin" localSheetId="4" hidden="1">#REF!</definedName>
    <definedName name="_Dist_Bin" localSheetId="0" hidden="1">#REF!</definedName>
    <definedName name="_Dist_Values" localSheetId="6" hidden="1">#REF!</definedName>
    <definedName name="_Dist_Values" localSheetId="3" hidden="1">#REF!</definedName>
    <definedName name="_Dist_Values" localSheetId="2" hidden="1">#REF!</definedName>
    <definedName name="_Dist_Values" localSheetId="4" hidden="1">#REF!</definedName>
    <definedName name="_Dist_Values" localSheetId="0" hidden="1">#REF!</definedName>
    <definedName name="_Fill" localSheetId="6" hidden="1">#REF!</definedName>
    <definedName name="_Fill" localSheetId="3" hidden="1">#REF!</definedName>
    <definedName name="_Fill" localSheetId="2" hidden="1">#REF!</definedName>
    <definedName name="_Fill" localSheetId="4" hidden="1">#REF!</definedName>
    <definedName name="_Fill" localSheetId="0" hidden="1">#REF!</definedName>
    <definedName name="_xlnm._FilterDatabase" localSheetId="6" hidden="1">[7]Pareto!$F$9:$F$114</definedName>
    <definedName name="_xlnm._FilterDatabase" localSheetId="3" hidden="1">[7]Pareto!$F$9:$F$114</definedName>
    <definedName name="_xlnm._FilterDatabase" localSheetId="2" hidden="1">#REF!</definedName>
    <definedName name="_xlnm._FilterDatabase" localSheetId="4" hidden="1">[7]Pareto!$F$9:$F$114</definedName>
    <definedName name="_xlnm._FilterDatabase" localSheetId="7" hidden="1">#REF!</definedName>
    <definedName name="_xlnm._FilterDatabase" localSheetId="0" hidden="1">#REF!</definedName>
    <definedName name="_xlnm._FilterDatabase" hidden="1">#REF!</definedName>
    <definedName name="_gk2" localSheetId="6" hidden="1">#REF!</definedName>
    <definedName name="_gk2" localSheetId="3" hidden="1">#REF!</definedName>
    <definedName name="_gk2" localSheetId="2" hidden="1">#REF!</definedName>
    <definedName name="_gk2" localSheetId="4" hidden="1">#REF!</definedName>
    <definedName name="_gk2" localSheetId="0" hidden="1">#REF!</definedName>
    <definedName name="_Key1" localSheetId="6" hidden="1">#REF!</definedName>
    <definedName name="_Key1" localSheetId="3" hidden="1">#REF!</definedName>
    <definedName name="_Key1" localSheetId="2" hidden="1">#REF!</definedName>
    <definedName name="_Key1" localSheetId="4" hidden="1">#REF!</definedName>
    <definedName name="_Key1" localSheetId="0" hidden="1">#REF!</definedName>
    <definedName name="_Key2" localSheetId="6" hidden="1">[8]RAP!#REF!</definedName>
    <definedName name="_Key2" localSheetId="3" hidden="1">[8]RAP!#REF!</definedName>
    <definedName name="_Key2" localSheetId="2" hidden="1">#REF!</definedName>
    <definedName name="_Key2" localSheetId="4" hidden="1">[8]RAP!#REF!</definedName>
    <definedName name="_Key2" localSheetId="0" hidden="1">[8]RAP!#REF!</definedName>
    <definedName name="_Order1" hidden="1">255</definedName>
    <definedName name="_Order2" hidden="1">255</definedName>
    <definedName name="_Sort" localSheetId="6" hidden="1">#REF!</definedName>
    <definedName name="_Sort" localSheetId="3" hidden="1">#REF!</definedName>
    <definedName name="_Sort" localSheetId="2" hidden="1">#REF!</definedName>
    <definedName name="_Sort" localSheetId="4" hidden="1">#REF!</definedName>
    <definedName name="_Sort" localSheetId="0" hidden="1">#REF!</definedName>
    <definedName name="_Table1_In1" localSheetId="6" hidden="1">#REF!</definedName>
    <definedName name="_Table1_In1" localSheetId="3" hidden="1">#REF!</definedName>
    <definedName name="_Table1_In1" localSheetId="2" hidden="1">#REF!</definedName>
    <definedName name="_Table1_In1" localSheetId="4" hidden="1">#REF!</definedName>
    <definedName name="_Table1_In1" localSheetId="0" hidden="1">#REF!</definedName>
    <definedName name="_Table1_Out" localSheetId="6" hidden="1">#REF!</definedName>
    <definedName name="_Table1_Out" localSheetId="3" hidden="1">#REF!</definedName>
    <definedName name="_Table1_Out" localSheetId="2" hidden="1">#REF!</definedName>
    <definedName name="_Table1_Out" localSheetId="4" hidden="1">#REF!</definedName>
    <definedName name="_Table1_Out" localSheetId="0" hidden="1">#REF!</definedName>
    <definedName name="_Table2_In1" localSheetId="6" hidden="1">#REF!</definedName>
    <definedName name="_Table2_In1" localSheetId="3" hidden="1">#REF!</definedName>
    <definedName name="_Table2_In1" localSheetId="2" hidden="1">#REF!</definedName>
    <definedName name="_Table2_In1" localSheetId="4" hidden="1">#REF!</definedName>
    <definedName name="_Table2_In1" localSheetId="0" hidden="1">#REF!</definedName>
    <definedName name="_Table2_Out" localSheetId="6" hidden="1">#REF!</definedName>
    <definedName name="_Table2_Out" localSheetId="3" hidden="1">#REF!</definedName>
    <definedName name="_Table2_Out" localSheetId="2" hidden="1">#REF!</definedName>
    <definedName name="_Table2_Out" localSheetId="4" hidden="1">#REF!</definedName>
    <definedName name="_Table2_Out" localSheetId="0" hidden="1">#REF!</definedName>
    <definedName name="a" localSheetId="2" hidden="1">[3]AC!#REF!</definedName>
    <definedName name="ANDI1" localSheetId="6" hidden="1">#REF!</definedName>
    <definedName name="ANDI1" localSheetId="3" hidden="1">#REF!</definedName>
    <definedName name="ANDI1" localSheetId="2" hidden="1">#REF!</definedName>
    <definedName name="ANDI1" localSheetId="4" hidden="1">#REF!</definedName>
    <definedName name="ANDI1" localSheetId="0" hidden="1">#REF!</definedName>
    <definedName name="ANDY" localSheetId="6" hidden="1">#REF!</definedName>
    <definedName name="ANDY" localSheetId="3" hidden="1">#REF!</definedName>
    <definedName name="ANDY" localSheetId="2" hidden="1">#REF!</definedName>
    <definedName name="ANDY" localSheetId="4" hidden="1">#REF!</definedName>
    <definedName name="ANDY" localSheetId="0" hidden="1">#REF!</definedName>
    <definedName name="ANDY2" localSheetId="6" hidden="1">#REF!</definedName>
    <definedName name="ANDY2" localSheetId="3" hidden="1">#REF!</definedName>
    <definedName name="ANDY2" localSheetId="2" hidden="1">#REF!</definedName>
    <definedName name="ANDY2" localSheetId="4" hidden="1">#REF!</definedName>
    <definedName name="ANDY2" localSheetId="0" hidden="1">#REF!</definedName>
    <definedName name="bargroup4" hidden="1">OR([9]SCHEDULE!$J1=22,[9]SCHEDULE!$J1=24,[9]SCHEDULE!$J1=26,[9]SCHEDULE!$J1=27,[9]SCHEDULE!$J1=28,[9]SCHEDULE!$J1=29,[9]SCHEDULE!$J1=31,[9]SCHEDULE!$J1=32,[9]SCHEDULE!$J1=98)</definedName>
    <definedName name="bargroup5" hidden="1">OR([9]SCHEDULE!$J1=25,[9]SCHEDULE!$J1=34,[9]SCHEDULE!$J1=35,[9]SCHEDULE!$J1=36,[9]SCHEDULE!$J1=41,[9]SCHEDULE!$J1=44,[9]SCHEDULE!$J1=46,[9]SCHEDULE!$J1=56,[9]SCHEDULE!$J1=64)</definedName>
    <definedName name="bargroup6" hidden="1">[9]SCHEDULE!$J1=67</definedName>
    <definedName name="bargroup7" hidden="1">[9]SCHEDULE!$J1=12</definedName>
    <definedName name="bargroup8" hidden="1">[9]SCHEDULE!$J1=77</definedName>
    <definedName name="binjai.xls" localSheetId="6" hidden="1">[10]H.Satuan!#REF!</definedName>
    <definedName name="binjai.xls" localSheetId="3" hidden="1">[10]H.Satuan!#REF!</definedName>
    <definedName name="binjai.xls" localSheetId="2" hidden="1">[11]H.Satuan!#REF!</definedName>
    <definedName name="binjai.xls" localSheetId="4" hidden="1">[10]H.Satuan!#REF!</definedName>
    <definedName name="binjai.xls" localSheetId="0" hidden="1">[10]H.Satuan!#REF!</definedName>
    <definedName name="fkieifi" localSheetId="6" hidden="1">[12]H.Satuan!$C$106:$P$132</definedName>
    <definedName name="fkieifi" localSheetId="3" hidden="1">[12]H.Satuan!$C$106:$P$132</definedName>
    <definedName name="fkieifi" localSheetId="4" hidden="1">[12]H.Satuan!$C$106:$P$132</definedName>
    <definedName name="gf" localSheetId="6" hidden="1">[13]H.Satuan!$CF$82</definedName>
    <definedName name="gf" localSheetId="3" hidden="1">[13]H.Satuan!$CF$82</definedName>
    <definedName name="gf" localSheetId="4" hidden="1">[13]H.Satuan!$CF$82</definedName>
    <definedName name="jangan" localSheetId="6" hidden="1">[14]H.Satuan!#REF!</definedName>
    <definedName name="jangan" localSheetId="3" hidden="1">[14]H.Satuan!#REF!</definedName>
    <definedName name="jangan" localSheetId="2" hidden="1">[15]H.Satuan!#REF!</definedName>
    <definedName name="jangan" localSheetId="4" hidden="1">[14]H.Satuan!#REF!</definedName>
    <definedName name="jangan" localSheetId="0" hidden="1">[14]H.Satuan!#REF!</definedName>
    <definedName name="llfoeo" localSheetId="6" hidden="1">[12]H.Satuan!#REF!</definedName>
    <definedName name="llfoeo" localSheetId="3" hidden="1">[12]H.Satuan!#REF!</definedName>
    <definedName name="llfoeo" localSheetId="2" hidden="1">[16]H.Satuan!#REF!</definedName>
    <definedName name="llfoeo" localSheetId="4" hidden="1">[12]H.Satuan!#REF!</definedName>
    <definedName name="llfoeo" localSheetId="0" hidden="1">[12]H.Satuan!#REF!</definedName>
    <definedName name="_xlnm.Print_Area" localSheetId="6">'BQ Fur'!$B$1:$H$118</definedName>
    <definedName name="_xlnm.Print_Area" localSheetId="3">'BQ Library'!$B$1:$H$1934</definedName>
    <definedName name="_xlnm.Print_Area" localSheetId="2">'BQ Site Construction'!$B$1:$H$180</definedName>
    <definedName name="_xlnm.Print_Area" localSheetId="4">'BQ Utility Building'!$B$1:$H$197</definedName>
    <definedName name="_xlnm.Print_Area" localSheetId="1">Recap!$B$1:$E$158</definedName>
    <definedName name="_xlnm.Print_Area" localSheetId="7">'Recap Engineer'!$B$1:$E$19</definedName>
    <definedName name="_xlnm.Print_Area" localSheetId="5">'Recap Fur'!$B$1:$E$30</definedName>
    <definedName name="_xlnm.Print_Area" localSheetId="0">'Recap Total'!$B$1:$E$39</definedName>
    <definedName name="_xlnm.Print_Titles" localSheetId="6">'BQ Fur'!$1:$14</definedName>
    <definedName name="_xlnm.Print_Titles" localSheetId="3">'BQ Library'!$1:$14</definedName>
    <definedName name="_xlnm.Print_Titles" localSheetId="2">'BQ Site Construction'!$1:$13</definedName>
    <definedName name="_xlnm.Print_Titles" localSheetId="4">'BQ Utility Building'!$1:$13</definedName>
    <definedName name="_xlnm.Print_Titles" localSheetId="1">Recap!$1:$12</definedName>
    <definedName name="RAMSES" localSheetId="6" hidden="1">[17]DESBT!#REF!</definedName>
    <definedName name="RAMSES" localSheetId="3" hidden="1">[17]DESBT!#REF!</definedName>
    <definedName name="RAMSES" localSheetId="2" hidden="1">[18]DESBT!#REF!</definedName>
    <definedName name="RAMSES" localSheetId="4" hidden="1">[17]DESBT!#REF!</definedName>
    <definedName name="RAMSES" localSheetId="0" hidden="1">[17]DESBT!#REF!</definedName>
    <definedName name="sda" localSheetId="6" hidden="1">#REF!</definedName>
    <definedName name="sda" localSheetId="3" hidden="1">#REF!</definedName>
    <definedName name="sda" localSheetId="4" hidden="1">#REF!</definedName>
    <definedName name="sda" localSheetId="0" hidden="1">#REF!</definedName>
    <definedName name="solver_adj" localSheetId="6" hidden="1">#REF!</definedName>
    <definedName name="solver_adj" localSheetId="3" hidden="1">#REF!</definedName>
    <definedName name="solver_adj" localSheetId="2" hidden="1">#REF!</definedName>
    <definedName name="solver_adj" localSheetId="4" hidden="1">#REF!</definedName>
    <definedName name="solver_adj" localSheetId="0" hidden="1">#REF!</definedName>
    <definedName name="solver_lin" hidden="1">0</definedName>
    <definedName name="solver_num" hidden="1">0</definedName>
    <definedName name="solver_opt" localSheetId="6" hidden="1">#REF!</definedName>
    <definedName name="solver_opt" localSheetId="3" hidden="1">#REF!</definedName>
    <definedName name="solver_opt" localSheetId="2" hidden="1">#REF!</definedName>
    <definedName name="solver_opt" localSheetId="4" hidden="1">#REF!</definedName>
    <definedName name="solver_opt" localSheetId="0" hidden="1">#REF!</definedName>
    <definedName name="solver_typ" hidden="1">3</definedName>
    <definedName name="solver_val" hidden="1">372000</definedName>
    <definedName name="SOPIR" localSheetId="6" hidden="1">#REF!</definedName>
    <definedName name="SOPIR" localSheetId="3" hidden="1">#REF!</definedName>
    <definedName name="SOPIR" localSheetId="2" hidden="1">#REF!</definedName>
    <definedName name="SOPIR" localSheetId="4" hidden="1">#REF!</definedName>
    <definedName name="SOPIR" localSheetId="0" hidden="1">#REF!</definedName>
    <definedName name="spp" localSheetId="6" hidden="1">#REF!</definedName>
    <definedName name="spp" localSheetId="3" hidden="1">#REF!</definedName>
    <definedName name="spp" localSheetId="4" hidden="1">#REF!</definedName>
    <definedName name="spp" localSheetId="0" hidden="1">#REF!</definedName>
    <definedName name="table" localSheetId="6" hidden="1">[12]H.Satuan!#REF!</definedName>
    <definedName name="table" localSheetId="3" hidden="1">[12]H.Satuan!#REF!</definedName>
    <definedName name="table" localSheetId="2" hidden="1">[16]H.Satuan!#REF!</definedName>
    <definedName name="table" localSheetId="4" hidden="1">[12]H.Satuan!#REF!</definedName>
    <definedName name="table" localSheetId="0" hidden="1">[12]H.Satuan!#REF!</definedName>
    <definedName name="tanjd" localSheetId="6" hidden="1">[12]H.Satuan!#REF!</definedName>
    <definedName name="tanjd" localSheetId="3" hidden="1">[12]H.Satuan!#REF!</definedName>
    <definedName name="tanjd" localSheetId="2" hidden="1">[16]H.Satuan!#REF!</definedName>
    <definedName name="tanjd" localSheetId="4" hidden="1">[12]H.Satuan!#REF!</definedName>
    <definedName name="tanjd" localSheetId="0" hidden="1">[12]H.Satuan!#REF!</definedName>
    <definedName name="ter" localSheetId="6" hidden="1">[19]H.Satuan!#REF!</definedName>
    <definedName name="ter" localSheetId="3" hidden="1">[19]H.Satuan!#REF!</definedName>
    <definedName name="ter" localSheetId="2" hidden="1">[20]H.Satuan!#REF!</definedName>
    <definedName name="ter" localSheetId="4" hidden="1">[19]H.Satuan!#REF!</definedName>
    <definedName name="ter" localSheetId="0" hidden="1">[19]H.Satuan!#REF!</definedName>
    <definedName name="wedus" localSheetId="6" hidden="1">#REF!</definedName>
    <definedName name="wedus" localSheetId="3" hidden="1">#REF!</definedName>
    <definedName name="wedus" localSheetId="2" hidden="1">#REF!</definedName>
    <definedName name="wedus" localSheetId="4" hidden="1">#REF!</definedName>
    <definedName name="wedus" localSheetId="0" hidden="1">#REF!</definedName>
    <definedName name="yayuk" localSheetId="6" hidden="1">#REF!</definedName>
    <definedName name="yayuk" localSheetId="3" hidden="1">#REF!</definedName>
    <definedName name="yayuk" localSheetId="2" hidden="1">#REF!</definedName>
    <definedName name="yayuk" localSheetId="4" hidden="1">#REF!</definedName>
    <definedName name="yayuk" localSheetId="0" hidden="1">#REF!</definedName>
    <definedName name="Z_C5F07B99_5B9B_4D7E_8E51_7715CFFC23CA_.wvu.Rows" localSheetId="2" hidden="1">[21]Estimate!$A$32:$IV$42,[21]Estimate!$A$56:$IV$63,[21]Estimate!$A$69:$IV$72,[21]Estimate!$A$85:$IV$90,[21]Estimate!$A$103:$IV$108,[21]Estimate!$A$125:$IV$126,[21]Estimate!$A$142:$IV$147,[21]Estimate!$A$151:$IV$154,[21]Estimate!$A$158:$IV$191,[21]Estimate!$A$193:$IV$194,[21]Estimate!$A$198:$IV$225,[21]Estimate!$A$227:$IV$232,[21]Estimate!$A$253:$IV$254,[21]Estimate!$A$265:$IV$274,[21]Estimate!$A$287:$IV$316,[21]Estimate!$A$319:$IV$354</definedName>
  </definedNames>
  <calcPr calcId="145621" fullPrecision="0"/>
</workbook>
</file>

<file path=xl/calcChain.xml><?xml version="1.0" encoding="utf-8"?>
<calcChain xmlns="http://schemas.openxmlformats.org/spreadsheetml/2006/main">
  <c r="H140" i="94" l="1"/>
  <c r="E8" i="109" l="1"/>
  <c r="D21" i="107"/>
  <c r="D18" i="107"/>
  <c r="D17" i="107"/>
  <c r="D16" i="107"/>
  <c r="D21" i="99"/>
  <c r="D18" i="99"/>
  <c r="D27" i="99"/>
  <c r="H114" i="100" l="1"/>
  <c r="H113" i="100"/>
  <c r="H112" i="100" s="1"/>
  <c r="D24" i="99"/>
  <c r="B87" i="100" l="1"/>
  <c r="B90" i="100" s="1"/>
  <c r="B94" i="100" s="1"/>
  <c r="B98" i="100" s="1"/>
  <c r="B102" i="100" s="1"/>
  <c r="H104" i="100" l="1"/>
  <c r="H92" i="100"/>
  <c r="H100" i="100"/>
  <c r="H96" i="100"/>
  <c r="H103" i="100"/>
  <c r="H95" i="100"/>
  <c r="H91" i="100"/>
  <c r="H99" i="100"/>
  <c r="D112" i="77"/>
  <c r="D108" i="77"/>
  <c r="D104" i="77"/>
  <c r="D100" i="77"/>
  <c r="H163" i="80"/>
  <c r="H161" i="80"/>
  <c r="H160" i="80"/>
  <c r="H159" i="80"/>
  <c r="H156" i="80"/>
  <c r="H152" i="80"/>
  <c r="H151" i="80"/>
  <c r="H143" i="80"/>
  <c r="H138" i="80"/>
  <c r="H133" i="80"/>
  <c r="H127" i="80"/>
  <c r="B124" i="80"/>
  <c r="H1432" i="74"/>
  <c r="H1433" i="74"/>
  <c r="H1434" i="74"/>
  <c r="H660" i="74"/>
  <c r="H661" i="74"/>
  <c r="H662" i="74"/>
  <c r="H666" i="74"/>
  <c r="H667" i="74"/>
  <c r="B669" i="74"/>
  <c r="H671" i="74"/>
  <c r="H675" i="74"/>
  <c r="H676" i="74"/>
  <c r="H677" i="74"/>
  <c r="H678" i="74"/>
  <c r="H679" i="74"/>
  <c r="H680" i="74"/>
  <c r="H681" i="74"/>
  <c r="H682" i="74"/>
  <c r="H685" i="74"/>
  <c r="H693" i="74"/>
  <c r="H692" i="74" s="1"/>
  <c r="H691" i="74" s="1"/>
  <c r="E97" i="77" s="1"/>
  <c r="B698" i="74"/>
  <c r="H702" i="74"/>
  <c r="H703" i="74"/>
  <c r="H704" i="74"/>
  <c r="H705" i="74"/>
  <c r="H708" i="74"/>
  <c r="H713" i="74"/>
  <c r="H714" i="74"/>
  <c r="H715" i="74"/>
  <c r="H716" i="74"/>
  <c r="H717" i="74"/>
  <c r="H718" i="74"/>
  <c r="H722" i="74"/>
  <c r="H723" i="74"/>
  <c r="H724" i="74"/>
  <c r="H725" i="74"/>
  <c r="H730" i="74"/>
  <c r="H731" i="74"/>
  <c r="H732" i="74"/>
  <c r="H733" i="74"/>
  <c r="B735" i="74"/>
  <c r="B740" i="74" s="1"/>
  <c r="B780" i="74" s="1"/>
  <c r="H737" i="74"/>
  <c r="H738" i="74"/>
  <c r="H743" i="74"/>
  <c r="H749" i="74"/>
  <c r="H754" i="74"/>
  <c r="H759" i="74"/>
  <c r="H764" i="74"/>
  <c r="H769" i="74"/>
  <c r="H775" i="74"/>
  <c r="H783" i="74"/>
  <c r="H784" i="74"/>
  <c r="H785" i="74"/>
  <c r="H786" i="74"/>
  <c r="H787" i="74"/>
  <c r="H788" i="74"/>
  <c r="H791" i="74"/>
  <c r="H792" i="74"/>
  <c r="H793" i="74"/>
  <c r="H796" i="74"/>
  <c r="H797" i="74"/>
  <c r="H798" i="74"/>
  <c r="H799" i="74"/>
  <c r="H800" i="74"/>
  <c r="H803" i="74"/>
  <c r="H804" i="74"/>
  <c r="H805" i="74"/>
  <c r="H806" i="74"/>
  <c r="H817" i="74"/>
  <c r="H818" i="74"/>
  <c r="H822" i="74"/>
  <c r="H823" i="74"/>
  <c r="H827" i="74"/>
  <c r="H831" i="74"/>
  <c r="H832" i="74"/>
  <c r="H833" i="74"/>
  <c r="H837" i="74"/>
  <c r="H841" i="74"/>
  <c r="H845" i="74"/>
  <c r="H848" i="74"/>
  <c r="H852" i="74"/>
  <c r="H853" i="74"/>
  <c r="H855" i="74"/>
  <c r="H859" i="74"/>
  <c r="H860" i="74"/>
  <c r="H863" i="74"/>
  <c r="H864" i="74"/>
  <c r="H865" i="74"/>
  <c r="H868" i="74"/>
  <c r="H869" i="74"/>
  <c r="H870" i="74"/>
  <c r="H871" i="74"/>
  <c r="H872" i="74"/>
  <c r="H875" i="74"/>
  <c r="H878" i="74"/>
  <c r="H879" i="74"/>
  <c r="H882" i="74"/>
  <c r="H883" i="74"/>
  <c r="H884" i="74"/>
  <c r="H885" i="74"/>
  <c r="H888" i="74"/>
  <c r="H889" i="74"/>
  <c r="H890" i="74"/>
  <c r="H891" i="74"/>
  <c r="H892" i="74"/>
  <c r="H893" i="74"/>
  <c r="H894" i="74"/>
  <c r="H895" i="74"/>
  <c r="H896" i="74"/>
  <c r="H897" i="74"/>
  <c r="H898" i="74"/>
  <c r="H899" i="74"/>
  <c r="H900" i="74"/>
  <c r="H903" i="74"/>
  <c r="H905" i="74"/>
  <c r="B910" i="74"/>
  <c r="B921" i="74" s="1"/>
  <c r="H912" i="74"/>
  <c r="H913" i="74"/>
  <c r="H914" i="74"/>
  <c r="H918" i="74"/>
  <c r="H919" i="74"/>
  <c r="H923" i="74"/>
  <c r="H927" i="74"/>
  <c r="H928" i="74"/>
  <c r="H929" i="74"/>
  <c r="H930" i="74"/>
  <c r="H931" i="74"/>
  <c r="H932" i="74"/>
  <c r="H933" i="74"/>
  <c r="H934" i="74"/>
  <c r="B937" i="74"/>
  <c r="B968" i="74" s="1"/>
  <c r="B973" i="74" s="1"/>
  <c r="B996" i="74" s="1"/>
  <c r="H941" i="74"/>
  <c r="H942" i="74"/>
  <c r="H943" i="74"/>
  <c r="H944" i="74"/>
  <c r="H947" i="74"/>
  <c r="H952" i="74"/>
  <c r="H953" i="74"/>
  <c r="H956" i="74"/>
  <c r="H957" i="74"/>
  <c r="H958" i="74"/>
  <c r="H959" i="74"/>
  <c r="H963" i="74"/>
  <c r="H964" i="74"/>
  <c r="H965" i="74"/>
  <c r="H966" i="74"/>
  <c r="H970" i="74"/>
  <c r="H971" i="74"/>
  <c r="H976" i="74"/>
  <c r="H981" i="74"/>
  <c r="H986" i="74"/>
  <c r="H991" i="74"/>
  <c r="H999" i="74"/>
  <c r="H1000" i="74"/>
  <c r="H1001" i="74"/>
  <c r="H1002" i="74"/>
  <c r="H1003" i="74"/>
  <c r="H1004" i="74"/>
  <c r="H1005" i="74"/>
  <c r="H1006" i="74"/>
  <c r="H1009" i="74"/>
  <c r="H1010" i="74"/>
  <c r="H1013" i="74"/>
  <c r="H1016" i="74"/>
  <c r="H1027" i="74"/>
  <c r="H1031" i="74"/>
  <c r="H1035" i="74"/>
  <c r="H1039" i="74"/>
  <c r="H1043" i="74"/>
  <c r="H1047" i="74"/>
  <c r="H1051" i="74"/>
  <c r="H1055" i="74"/>
  <c r="H1056" i="74"/>
  <c r="H1057" i="74"/>
  <c r="H1059" i="74"/>
  <c r="H1063" i="74"/>
  <c r="H1066" i="74"/>
  <c r="H1069" i="74"/>
  <c r="H1070" i="74"/>
  <c r="H1073" i="74"/>
  <c r="H1076" i="74"/>
  <c r="H1077" i="74"/>
  <c r="H1080" i="74"/>
  <c r="H1081" i="74"/>
  <c r="H1082" i="74"/>
  <c r="H1085" i="74"/>
  <c r="H1086" i="74"/>
  <c r="H1087" i="74"/>
  <c r="H1088" i="74"/>
  <c r="H1089" i="74"/>
  <c r="H1090" i="74"/>
  <c r="H1091" i="74"/>
  <c r="H1094" i="74"/>
  <c r="H1096" i="74"/>
  <c r="B1101" i="74"/>
  <c r="B1112" i="74" s="1"/>
  <c r="H1103" i="74"/>
  <c r="H1104" i="74"/>
  <c r="H1105" i="74"/>
  <c r="H1109" i="74"/>
  <c r="H1110" i="74"/>
  <c r="H1114" i="74"/>
  <c r="H1118" i="74"/>
  <c r="H1119" i="74"/>
  <c r="H1120" i="74"/>
  <c r="H1121" i="74"/>
  <c r="H1122" i="74"/>
  <c r="H1123" i="74"/>
  <c r="H1124" i="74"/>
  <c r="H1125" i="74"/>
  <c r="B1128" i="74"/>
  <c r="B1161" i="74" s="1"/>
  <c r="B1166" i="74" s="1"/>
  <c r="B1194" i="74" s="1"/>
  <c r="H1132" i="74"/>
  <c r="H1133" i="74"/>
  <c r="H1134" i="74"/>
  <c r="H1135" i="74"/>
  <c r="H1136" i="74"/>
  <c r="H1139" i="74"/>
  <c r="H1144" i="74"/>
  <c r="H1145" i="74"/>
  <c r="H1146" i="74"/>
  <c r="H1147" i="74"/>
  <c r="H1150" i="74"/>
  <c r="H1151" i="74"/>
  <c r="H1152" i="74"/>
  <c r="H1156" i="74"/>
  <c r="H1157" i="74"/>
  <c r="H1158" i="74"/>
  <c r="H1159" i="74"/>
  <c r="H1163" i="74"/>
  <c r="H1164" i="74"/>
  <c r="H1169" i="74"/>
  <c r="H1174" i="74"/>
  <c r="H1179" i="74"/>
  <c r="H1184" i="74"/>
  <c r="H1189" i="74"/>
  <c r="H1197" i="74"/>
  <c r="H1198" i="74"/>
  <c r="H1199" i="74"/>
  <c r="H1210" i="74"/>
  <c r="H1211" i="74"/>
  <c r="H1215" i="74"/>
  <c r="H1216" i="74"/>
  <c r="H1220" i="74"/>
  <c r="H1221" i="74"/>
  <c r="H1222" i="74"/>
  <c r="H1226" i="74"/>
  <c r="H1227" i="74"/>
  <c r="H1228" i="74"/>
  <c r="H1232" i="74"/>
  <c r="H1236" i="74"/>
  <c r="H1237" i="74"/>
  <c r="H1238" i="74"/>
  <c r="H1240" i="74"/>
  <c r="H1244" i="74"/>
  <c r="H1245" i="74"/>
  <c r="H1248" i="74"/>
  <c r="H1249" i="74"/>
  <c r="H1250" i="74"/>
  <c r="H1253" i="74"/>
  <c r="H1254" i="74"/>
  <c r="H1257" i="74"/>
  <c r="H1260" i="74"/>
  <c r="H1261" i="74"/>
  <c r="H1262" i="74"/>
  <c r="H1263" i="74"/>
  <c r="H1264" i="74"/>
  <c r="H1265" i="74"/>
  <c r="H1268" i="74"/>
  <c r="H1269" i="74"/>
  <c r="H1270" i="74"/>
  <c r="H1271" i="74"/>
  <c r="H1272" i="74"/>
  <c r="H1273" i="74"/>
  <c r="H1274" i="74"/>
  <c r="H1277" i="74"/>
  <c r="H1279" i="74"/>
  <c r="B1284" i="74"/>
  <c r="B1292" i="74" s="1"/>
  <c r="H1286" i="74"/>
  <c r="H1289" i="74"/>
  <c r="H1290" i="74"/>
  <c r="H1294" i="74"/>
  <c r="H1295" i="74"/>
  <c r="B1298" i="74"/>
  <c r="B1329" i="74" s="1"/>
  <c r="B1334" i="74" s="1"/>
  <c r="B1380" i="74" s="1"/>
  <c r="H1302" i="74"/>
  <c r="H1303" i="74"/>
  <c r="H1304" i="74"/>
  <c r="H1305" i="74"/>
  <c r="H1308" i="74"/>
  <c r="H1314" i="74"/>
  <c r="H1315" i="74"/>
  <c r="H1318" i="74"/>
  <c r="H1319" i="74"/>
  <c r="H1323" i="74"/>
  <c r="H1324" i="74"/>
  <c r="H1325" i="74"/>
  <c r="H1327" i="74"/>
  <c r="H1331" i="74"/>
  <c r="H1332" i="74"/>
  <c r="H1337" i="74"/>
  <c r="H1342" i="74"/>
  <c r="H1348" i="74"/>
  <c r="H1354" i="74"/>
  <c r="H1359" i="74"/>
  <c r="H1364" i="74"/>
  <c r="H1370" i="74"/>
  <c r="H1375" i="74"/>
  <c r="H1383" i="74"/>
  <c r="H1386" i="74"/>
  <c r="H1387" i="74"/>
  <c r="H1388" i="74"/>
  <c r="H1391" i="74"/>
  <c r="H1392" i="74"/>
  <c r="H1393" i="74"/>
  <c r="H1394" i="74"/>
  <c r="H1405" i="74"/>
  <c r="H1409" i="74"/>
  <c r="H1410" i="74"/>
  <c r="H1411" i="74"/>
  <c r="H1415" i="74"/>
  <c r="H1416" i="74"/>
  <c r="H1417" i="74"/>
  <c r="H1420" i="74"/>
  <c r="H1421" i="74"/>
  <c r="H1422" i="74"/>
  <c r="H1425" i="74"/>
  <c r="H1427" i="74"/>
  <c r="B32" i="94"/>
  <c r="H32" i="94"/>
  <c r="B37" i="94"/>
  <c r="H39" i="94"/>
  <c r="H40" i="94"/>
  <c r="H41" i="94"/>
  <c r="H45" i="94"/>
  <c r="H46" i="94"/>
  <c r="H47" i="94"/>
  <c r="B49" i="94"/>
  <c r="H50" i="94"/>
  <c r="H51" i="94"/>
  <c r="H52" i="94"/>
  <c r="H58" i="94"/>
  <c r="H59" i="94"/>
  <c r="B64" i="94"/>
  <c r="H66" i="94"/>
  <c r="H67" i="94"/>
  <c r="H68" i="94"/>
  <c r="H74" i="94"/>
  <c r="H90" i="94"/>
  <c r="H100" i="94"/>
  <c r="H105" i="94"/>
  <c r="H106" i="94"/>
  <c r="H107" i="94"/>
  <c r="B109" i="94"/>
  <c r="H111" i="94"/>
  <c r="H112" i="94"/>
  <c r="H97" i="100" l="1"/>
  <c r="H94" i="100" s="1"/>
  <c r="H105" i="100"/>
  <c r="H102" i="100" s="1"/>
  <c r="H93" i="100"/>
  <c r="H90" i="100" s="1"/>
  <c r="H101" i="100"/>
  <c r="H98" i="100" s="1"/>
  <c r="H124" i="80"/>
  <c r="H123" i="80" s="1"/>
  <c r="E151" i="77" s="1"/>
  <c r="H1430" i="74"/>
  <c r="E112" i="77" s="1"/>
  <c r="H1334" i="74"/>
  <c r="H54" i="94"/>
  <c r="H43" i="94" s="1"/>
  <c r="E22" i="77" s="1"/>
  <c r="H37" i="94"/>
  <c r="H30" i="94" s="1"/>
  <c r="E21" i="77" s="1"/>
  <c r="H70" i="94"/>
  <c r="H56" i="94" s="1"/>
  <c r="E23" i="77" s="1"/>
  <c r="H968" i="74"/>
  <c r="H1311" i="74"/>
  <c r="H1292" i="74"/>
  <c r="H1284" i="74"/>
  <c r="H1161" i="74"/>
  <c r="H740" i="74"/>
  <c r="H735" i="74"/>
  <c r="H1299" i="74"/>
  <c r="H921" i="74"/>
  <c r="H808" i="74"/>
  <c r="H1166" i="74"/>
  <c r="H1141" i="74"/>
  <c r="H910" i="74"/>
  <c r="H909" i="74" s="1"/>
  <c r="E101" i="77" s="1"/>
  <c r="H710" i="74"/>
  <c r="H658" i="74"/>
  <c r="H1129" i="74"/>
  <c r="H1329" i="74"/>
  <c r="H1101" i="74"/>
  <c r="H973" i="74"/>
  <c r="H1018" i="74"/>
  <c r="H1021" i="74"/>
  <c r="H699" i="74"/>
  <c r="H669" i="74"/>
  <c r="H1396" i="74"/>
  <c r="H1399" i="74"/>
  <c r="H1112" i="74"/>
  <c r="H949" i="74"/>
  <c r="H1204" i="74"/>
  <c r="H811" i="74"/>
  <c r="H938" i="74"/>
  <c r="H1201" i="74"/>
  <c r="H780" i="74" l="1"/>
  <c r="H1128" i="74"/>
  <c r="H1298" i="74"/>
  <c r="H1194" i="74"/>
  <c r="H1380" i="74"/>
  <c r="H1297" i="74" s="1"/>
  <c r="E110" i="77" s="1"/>
  <c r="H996" i="74"/>
  <c r="H936" i="74" s="1"/>
  <c r="E102" i="77" s="1"/>
  <c r="H1283" i="74"/>
  <c r="E109" i="77" s="1"/>
  <c r="H698" i="74"/>
  <c r="H657" i="74"/>
  <c r="E96" i="77" s="1"/>
  <c r="H937" i="74"/>
  <c r="H1100" i="74"/>
  <c r="E105" i="77" s="1"/>
  <c r="H1282" i="74" l="1"/>
  <c r="H1127" i="74" s="1"/>
  <c r="E106" i="77" s="1"/>
  <c r="H908" i="74"/>
  <c r="H697" i="74" s="1"/>
  <c r="E98" i="77" s="1"/>
  <c r="H1099" i="74" l="1"/>
  <c r="H656" i="74"/>
  <c r="H655" i="74" s="1"/>
  <c r="D127" i="77" l="1"/>
  <c r="D123" i="77"/>
  <c r="D119" i="77"/>
  <c r="D115" i="77"/>
  <c r="B1441" i="74"/>
  <c r="B1458" i="74" s="1"/>
  <c r="B1475" i="74" s="1"/>
  <c r="H1456" i="74"/>
  <c r="H1473" i="74"/>
  <c r="H1492" i="74"/>
  <c r="B1495" i="74"/>
  <c r="B1526" i="74" s="1"/>
  <c r="B1543" i="74" s="1"/>
  <c r="B1557" i="74" s="1"/>
  <c r="B1574" i="74" s="1"/>
  <c r="H1498" i="74"/>
  <c r="H1501" i="74"/>
  <c r="H1502" i="74"/>
  <c r="H1503" i="74"/>
  <c r="H1504" i="74"/>
  <c r="H1524" i="74"/>
  <c r="H1555" i="74"/>
  <c r="H1572" i="74"/>
  <c r="H1596" i="74"/>
  <c r="B1602" i="74"/>
  <c r="B1614" i="74"/>
  <c r="B1623" i="74" s="1"/>
  <c r="B1639" i="74"/>
  <c r="B1668" i="74" s="1"/>
  <c r="B1683" i="74" s="1"/>
  <c r="B1694" i="74" s="1"/>
  <c r="B1704" i="74" s="1"/>
  <c r="H1642" i="74"/>
  <c r="H1645" i="74"/>
  <c r="H1646" i="74"/>
  <c r="H1647" i="74"/>
  <c r="H1648" i="74"/>
  <c r="B1717" i="74"/>
  <c r="B1729" i="74" s="1"/>
  <c r="B1738" i="74" s="1"/>
  <c r="B1756" i="74"/>
  <c r="B1785" i="74" s="1"/>
  <c r="B1801" i="74" s="1"/>
  <c r="B1811" i="74" s="1"/>
  <c r="B1821" i="74" s="1"/>
  <c r="H1759" i="74"/>
  <c r="H1762" i="74"/>
  <c r="H1763" i="74"/>
  <c r="H1764" i="74"/>
  <c r="B1835" i="74"/>
  <c r="B1844" i="74" s="1"/>
  <c r="B1862" i="74"/>
  <c r="B1887" i="74" s="1"/>
  <c r="B1901" i="74" s="1"/>
  <c r="B1911" i="74" s="1"/>
  <c r="B1921" i="74" s="1"/>
  <c r="H1865" i="74"/>
  <c r="H1866" i="74"/>
  <c r="H1867" i="74"/>
  <c r="E82" i="74" l="1"/>
  <c r="E8" i="99" l="1"/>
  <c r="H8" i="100" s="1"/>
  <c r="E8" i="77"/>
  <c r="B110" i="100"/>
  <c r="B112" i="100" s="1"/>
  <c r="B75" i="100"/>
  <c r="B77" i="100" s="1"/>
  <c r="B23" i="100"/>
  <c r="B25" i="100" s="1"/>
  <c r="B37" i="100" s="1"/>
  <c r="B49" i="100" s="1"/>
  <c r="B54" i="100" s="1"/>
  <c r="B62" i="100" s="1"/>
  <c r="B66" i="100" s="1"/>
  <c r="B70" i="100" s="1"/>
  <c r="H30" i="100" l="1"/>
  <c r="H32" i="100"/>
  <c r="H51" i="100"/>
  <c r="H55" i="100"/>
  <c r="H57" i="100"/>
  <c r="H59" i="100"/>
  <c r="H63" i="100"/>
  <c r="H67" i="100"/>
  <c r="H81" i="100"/>
  <c r="H83" i="100"/>
  <c r="H45" i="100"/>
  <c r="H58" i="100"/>
  <c r="H60" i="100"/>
  <c r="H64" i="100"/>
  <c r="H68" i="100"/>
  <c r="H27" i="100"/>
  <c r="H31" i="100"/>
  <c r="H33" i="100"/>
  <c r="H44" i="100"/>
  <c r="H43" i="100"/>
  <c r="H62" i="100" l="1"/>
  <c r="H66" i="100"/>
  <c r="H42" i="100" l="1"/>
  <c r="H50" i="100"/>
  <c r="H52" i="100"/>
  <c r="H82" i="100"/>
  <c r="H49" i="100" l="1"/>
  <c r="H38" i="100"/>
  <c r="H46" i="100"/>
  <c r="H47" i="100"/>
  <c r="H28" i="100"/>
  <c r="H29" i="100"/>
  <c r="H26" i="100"/>
  <c r="H39" i="100"/>
  <c r="H40" i="100"/>
  <c r="H34" i="100"/>
  <c r="H35" i="100"/>
  <c r="H78" i="100"/>
  <c r="H79" i="100"/>
  <c r="H56" i="100"/>
  <c r="H54" i="100" s="1"/>
  <c r="H71" i="100"/>
  <c r="H70" i="100" s="1"/>
  <c r="H41" i="100"/>
  <c r="H25" i="100" l="1"/>
  <c r="H37" i="100"/>
  <c r="H80" i="100"/>
  <c r="H77" i="100" s="1"/>
  <c r="B633" i="74" l="1"/>
  <c r="B110" i="77" l="1"/>
  <c r="B168" i="80" l="1"/>
  <c r="B185" i="80" s="1"/>
  <c r="H183" i="80"/>
  <c r="H123" i="94"/>
  <c r="H125" i="94"/>
  <c r="H126" i="94"/>
  <c r="H127" i="94"/>
  <c r="B129" i="94"/>
  <c r="B142" i="94" s="1"/>
  <c r="H142" i="94"/>
  <c r="B154" i="94"/>
  <c r="B158" i="94" s="1"/>
  <c r="H158" i="94"/>
  <c r="B164" i="94"/>
  <c r="B167" i="94" s="1"/>
  <c r="H167" i="94"/>
  <c r="B175" i="94"/>
  <c r="B179" i="94" s="1"/>
  <c r="H179" i="94"/>
  <c r="H89" i="100" l="1"/>
  <c r="H88" i="100"/>
  <c r="H87" i="100" s="1"/>
  <c r="H86" i="100" s="1"/>
  <c r="H85" i="100" s="1"/>
  <c r="H111" i="100"/>
  <c r="H110" i="100" s="1"/>
  <c r="H109" i="100" s="1"/>
  <c r="H108" i="100" s="1"/>
  <c r="H76" i="100"/>
  <c r="H75" i="100" s="1"/>
  <c r="H74" i="100" s="1"/>
  <c r="H73" i="100" s="1"/>
  <c r="H24" i="100"/>
  <c r="H23" i="100" l="1"/>
  <c r="H22" i="100" s="1"/>
  <c r="E25" i="99"/>
  <c r="E24" i="99" s="1"/>
  <c r="E28" i="99"/>
  <c r="E27" i="99" s="1"/>
  <c r="E22" i="99"/>
  <c r="E21" i="99" s="1"/>
  <c r="E19" i="99" l="1"/>
  <c r="E18" i="99" s="1"/>
  <c r="E17" i="99" s="1"/>
  <c r="E16" i="99" s="1"/>
  <c r="E15" i="99" s="1"/>
  <c r="E13" i="99" s="1"/>
  <c r="H21" i="100"/>
  <c r="H20" i="100" s="1"/>
  <c r="H16" i="100" s="1"/>
  <c r="G18" i="100" s="1"/>
  <c r="B141" i="77"/>
  <c r="D139" i="77"/>
  <c r="B137" i="77"/>
  <c r="D135" i="77"/>
  <c r="B129" i="77"/>
  <c r="B125" i="77"/>
  <c r="B121" i="77"/>
  <c r="B117" i="77"/>
  <c r="B97" i="77"/>
  <c r="B98" i="77" s="1"/>
  <c r="B106" i="77"/>
  <c r="B102" i="77"/>
  <c r="D84" i="77"/>
  <c r="D95" i="77"/>
  <c r="B51" i="77"/>
  <c r="D49" i="77"/>
  <c r="D46" i="77"/>
  <c r="D43" i="77"/>
  <c r="D40" i="77"/>
  <c r="B37" i="77"/>
  <c r="B38" i="77" s="1"/>
  <c r="D35" i="77"/>
  <c r="E21" i="107" l="1"/>
  <c r="E20" i="107" s="1"/>
  <c r="B19" i="94"/>
  <c r="B20" i="94" s="1"/>
  <c r="B21" i="94" s="1"/>
  <c r="B22" i="94" s="1"/>
  <c r="B23" i="94" s="1"/>
  <c r="B24" i="94" s="1"/>
  <c r="B25" i="94" s="1"/>
  <c r="D18" i="77"/>
  <c r="B18" i="77"/>
  <c r="D17" i="77"/>
  <c r="D16" i="77"/>
  <c r="B17" i="77"/>
  <c r="B16" i="77"/>
  <c r="H8" i="94"/>
  <c r="E89" i="74" l="1"/>
  <c r="H124" i="74"/>
  <c r="E180" i="74"/>
  <c r="E232" i="74"/>
  <c r="B645" i="74" l="1"/>
  <c r="B646" i="74" s="1"/>
  <c r="B578" i="74"/>
  <c r="B488" i="74"/>
  <c r="H25" i="94" l="1"/>
  <c r="H23" i="94"/>
  <c r="H24" i="94" l="1"/>
  <c r="H26" i="94" l="1"/>
  <c r="E18" i="77" l="1"/>
  <c r="B634" i="74" l="1"/>
  <c r="B636" i="74" s="1"/>
  <c r="B642" i="74" s="1"/>
  <c r="H509" i="74" l="1"/>
  <c r="H314" i="74" l="1"/>
  <c r="H117" i="74"/>
  <c r="H20" i="94"/>
  <c r="H22" i="94"/>
  <c r="H18" i="94"/>
  <c r="H508" i="74"/>
  <c r="H623" i="74"/>
  <c r="H16" i="94" l="1"/>
  <c r="H15" i="94" s="1"/>
  <c r="H54" i="80"/>
  <c r="H118" i="74"/>
  <c r="H19" i="94"/>
  <c r="H21" i="94"/>
  <c r="H36" i="74"/>
  <c r="H507" i="74"/>
  <c r="H55" i="80"/>
  <c r="H17" i="94" l="1"/>
  <c r="E16" i="77"/>
  <c r="H53" i="80"/>
  <c r="H116" i="74"/>
  <c r="H115" i="74" s="1"/>
  <c r="H52" i="80"/>
  <c r="H289" i="74"/>
  <c r="H76" i="80"/>
  <c r="H27" i="80"/>
  <c r="H29" i="80"/>
  <c r="H41" i="80"/>
  <c r="H38" i="80"/>
  <c r="H290" i="74"/>
  <c r="E17" i="77" l="1"/>
  <c r="H14" i="94"/>
  <c r="H51" i="80"/>
  <c r="H65" i="80"/>
  <c r="H38" i="74"/>
  <c r="H64" i="80"/>
  <c r="H103" i="74"/>
  <c r="H75" i="80"/>
  <c r="H81" i="74"/>
  <c r="H144" i="74"/>
  <c r="H131" i="74"/>
  <c r="H127" i="74"/>
  <c r="H146" i="74"/>
  <c r="H134" i="74"/>
  <c r="H126" i="74"/>
  <c r="H147" i="74"/>
  <c r="H135" i="74"/>
  <c r="H129" i="74"/>
  <c r="H148" i="74"/>
  <c r="H136" i="74"/>
  <c r="H130" i="74"/>
  <c r="H125" i="74"/>
  <c r="H29" i="74"/>
  <c r="H26" i="74"/>
  <c r="H27" i="74"/>
  <c r="H63" i="80"/>
  <c r="E15" i="77"/>
  <c r="H84" i="74"/>
  <c r="H45" i="80"/>
  <c r="H42" i="80"/>
  <c r="H110" i="74"/>
  <c r="H139" i="74"/>
  <c r="H288" i="74"/>
  <c r="H138" i="74"/>
  <c r="H287" i="74"/>
  <c r="H143" i="74"/>
  <c r="H140" i="74"/>
  <c r="H32" i="80"/>
  <c r="H105" i="80"/>
  <c r="E16" i="107" l="1"/>
  <c r="H172" i="74"/>
  <c r="H221" i="74"/>
  <c r="H167" i="74"/>
  <c r="H269" i="74"/>
  <c r="H284" i="74"/>
  <c r="H25" i="74"/>
  <c r="H68" i="80"/>
  <c r="H74" i="80"/>
  <c r="H71" i="80" s="1"/>
  <c r="H70" i="80" s="1"/>
  <c r="E141" i="77" s="1"/>
  <c r="H49" i="80"/>
  <c r="H35" i="80" s="1"/>
  <c r="H50" i="80"/>
  <c r="H249" i="74"/>
  <c r="H44" i="74"/>
  <c r="H101" i="74"/>
  <c r="H85" i="74"/>
  <c r="H88" i="74"/>
  <c r="H91" i="74"/>
  <c r="H109" i="74"/>
  <c r="H259" i="74"/>
  <c r="H104" i="74"/>
  <c r="H92" i="74"/>
  <c r="H278" i="74"/>
  <c r="H107" i="74"/>
  <c r="H72" i="74"/>
  <c r="H70" i="74"/>
  <c r="H189" i="74"/>
  <c r="H98" i="74"/>
  <c r="H186" i="74"/>
  <c r="H95" i="74"/>
  <c r="H71" i="74"/>
  <c r="H188" i="74"/>
  <c r="H97" i="74"/>
  <c r="H113" i="74"/>
  <c r="H213" i="74"/>
  <c r="H258" i="74"/>
  <c r="H265" i="74"/>
  <c r="H220" i="74"/>
  <c r="H276" i="74"/>
  <c r="H261" i="74"/>
  <c r="H215" i="74"/>
  <c r="H225" i="74"/>
  <c r="H268" i="74"/>
  <c r="H224" i="74"/>
  <c r="H170" i="74"/>
  <c r="H121" i="74"/>
  <c r="H166" i="74"/>
  <c r="H214" i="74"/>
  <c r="H260" i="74"/>
  <c r="H277" i="74"/>
  <c r="H262" i="74"/>
  <c r="H216" i="74"/>
  <c r="H173" i="74"/>
  <c r="H226" i="74"/>
  <c r="H171" i="74"/>
  <c r="H240" i="74"/>
  <c r="H194" i="74"/>
  <c r="H156" i="74" l="1"/>
  <c r="H241" i="74"/>
  <c r="H195" i="74"/>
  <c r="H238" i="74"/>
  <c r="H192" i="74"/>
  <c r="H235" i="74"/>
  <c r="H183" i="74"/>
  <c r="H234" i="74"/>
  <c r="H182" i="74"/>
  <c r="H179" i="74"/>
  <c r="H231" i="74"/>
  <c r="H60" i="80"/>
  <c r="H59" i="80" s="1"/>
  <c r="H58" i="80" s="1"/>
  <c r="H57" i="74"/>
  <c r="H74" i="74"/>
  <c r="H61" i="74"/>
  <c r="H34" i="74"/>
  <c r="H35" i="74"/>
  <c r="H73" i="74"/>
  <c r="H67" i="74"/>
  <c r="H60" i="74"/>
  <c r="H64" i="74"/>
  <c r="H45" i="74"/>
  <c r="H120" i="74"/>
  <c r="H283" i="74"/>
  <c r="H501" i="74"/>
  <c r="H203" i="74" l="1"/>
  <c r="H82" i="74"/>
  <c r="E140" i="77"/>
  <c r="H157" i="74"/>
  <c r="H37" i="74"/>
  <c r="H31" i="80"/>
  <c r="H46" i="74"/>
  <c r="E51" i="77"/>
  <c r="E38" i="77"/>
  <c r="E139" i="77" l="1"/>
  <c r="H204" i="74"/>
  <c r="H32" i="74"/>
  <c r="H158" i="74" l="1"/>
  <c r="H250" i="74"/>
  <c r="H205" i="74"/>
  <c r="H206" i="74"/>
  <c r="H51" i="74"/>
  <c r="H47" i="74"/>
  <c r="H23" i="74"/>
  <c r="B145" i="77"/>
  <c r="B146" i="77" s="1"/>
  <c r="B147" i="77" s="1"/>
  <c r="B148" i="77" s="1"/>
  <c r="H159" i="74" l="1"/>
  <c r="H48" i="74"/>
  <c r="H52" i="74"/>
  <c r="E36" i="77"/>
  <c r="B87" i="80"/>
  <c r="B88" i="80" s="1"/>
  <c r="B93" i="80" s="1"/>
  <c r="H8" i="80"/>
  <c r="B589" i="74"/>
  <c r="H251" i="74" l="1"/>
  <c r="H160" i="74"/>
  <c r="H207" i="74"/>
  <c r="H208" i="74"/>
  <c r="H53" i="74"/>
  <c r="H49" i="74"/>
  <c r="H54" i="74"/>
  <c r="H50" i="74"/>
  <c r="B81" i="80"/>
  <c r="B84" i="80" s="1"/>
  <c r="B101" i="80"/>
  <c r="H252" i="74" l="1"/>
  <c r="H161" i="74"/>
  <c r="B102" i="80"/>
  <c r="B110" i="80"/>
  <c r="H210" i="74" l="1"/>
  <c r="H163" i="74"/>
  <c r="H254" i="74"/>
  <c r="H209" i="74"/>
  <c r="H253" i="74"/>
  <c r="H162" i="74"/>
  <c r="H232" i="74"/>
  <c r="H180" i="74"/>
  <c r="H89" i="74"/>
  <c r="B111" i="80"/>
  <c r="H246" i="74" l="1"/>
  <c r="H153" i="74"/>
  <c r="H152" i="74" s="1"/>
  <c r="H41" i="74"/>
  <c r="B113" i="80"/>
  <c r="B115" i="80" s="1"/>
  <c r="B86" i="77"/>
  <c r="B87" i="77" s="1"/>
  <c r="B88" i="77" s="1"/>
  <c r="B89" i="77" s="1"/>
  <c r="B90" i="77" s="1"/>
  <c r="B76" i="77"/>
  <c r="B77" i="77" s="1"/>
  <c r="B78" i="77" s="1"/>
  <c r="B79" i="77" s="1"/>
  <c r="B80" i="77" s="1"/>
  <c r="D74" i="77"/>
  <c r="B66" i="77"/>
  <c r="B67" i="77" s="1"/>
  <c r="B68" i="77" s="1"/>
  <c r="B69" i="77" s="1"/>
  <c r="B70" i="77" s="1"/>
  <c r="B56" i="77"/>
  <c r="B57" i="77" s="1"/>
  <c r="B58" i="77" s="1"/>
  <c r="B59" i="77" s="1"/>
  <c r="B60" i="77" s="1"/>
  <c r="B61" i="77" s="1"/>
  <c r="D64" i="77"/>
  <c r="D54" i="77"/>
  <c r="H8" i="74"/>
  <c r="H245" i="74" l="1"/>
  <c r="H40" i="74"/>
  <c r="B71" i="77"/>
  <c r="B72" i="77" s="1"/>
  <c r="B91" i="77"/>
  <c r="B92" i="77" s="1"/>
  <c r="B81" i="77"/>
  <c r="B82" i="77" s="1"/>
  <c r="B62" i="77"/>
  <c r="H151" i="74"/>
  <c r="E41" i="77"/>
  <c r="H643" i="74"/>
  <c r="E40" i="77" l="1"/>
  <c r="H244" i="74"/>
  <c r="E47" i="77"/>
  <c r="E37" i="77"/>
  <c r="H22" i="74"/>
  <c r="H642" i="74"/>
  <c r="B503" i="74"/>
  <c r="B504" i="74" s="1"/>
  <c r="B525" i="74"/>
  <c r="B550" i="74" s="1"/>
  <c r="E35" i="77" l="1"/>
  <c r="E46" i="77"/>
  <c r="B526" i="74"/>
  <c r="B531" i="74" s="1"/>
  <c r="B541" i="74" s="1"/>
  <c r="B545" i="74" s="1"/>
  <c r="B563" i="74" l="1"/>
  <c r="B564" i="74" s="1"/>
  <c r="H615" i="74"/>
  <c r="B551" i="74" l="1"/>
  <c r="B553" i="74" s="1"/>
  <c r="B560" i="74" s="1"/>
  <c r="H104" i="80"/>
  <c r="H103" i="80"/>
  <c r="B397" i="74" l="1"/>
  <c r="B404" i="74" s="1"/>
  <c r="B394" i="74"/>
  <c r="B299" i="74"/>
  <c r="B300" i="74" s="1"/>
  <c r="B303" i="74" s="1"/>
  <c r="B296" i="74"/>
  <c r="H373" i="74" l="1"/>
  <c r="H638" i="74"/>
  <c r="H555" i="74"/>
  <c r="H466" i="74"/>
  <c r="B405" i="74"/>
  <c r="B409" i="74" s="1"/>
  <c r="B398" i="74"/>
  <c r="B401" i="74" s="1"/>
  <c r="B306" i="74"/>
  <c r="B410" i="74" l="1"/>
  <c r="B413" i="74" s="1"/>
  <c r="B417" i="74" s="1"/>
  <c r="B420" i="74"/>
  <c r="B421" i="74" s="1"/>
  <c r="B307" i="74"/>
  <c r="B311" i="74" s="1"/>
  <c r="B431" i="74" l="1"/>
  <c r="B461" i="74" s="1"/>
  <c r="B312" i="74"/>
  <c r="B316" i="74"/>
  <c r="B330" i="74" s="1"/>
  <c r="B368" i="74" s="1"/>
  <c r="B432" i="74" l="1"/>
  <c r="B438" i="74" s="1"/>
  <c r="B450" i="74" s="1"/>
  <c r="B456" i="74" s="1"/>
  <c r="B317" i="74"/>
  <c r="B331" i="74"/>
  <c r="B344" i="74" s="1"/>
  <c r="B358" i="74" s="1"/>
  <c r="B362" i="74" s="1"/>
  <c r="B474" i="74" l="1"/>
  <c r="B475" i="74" s="1"/>
  <c r="B462" i="74"/>
  <c r="B464" i="74" s="1"/>
  <c r="B471" i="74" s="1"/>
  <c r="B381" i="74"/>
  <c r="B382" i="74" s="1"/>
  <c r="B369" i="74"/>
  <c r="B371" i="74" s="1"/>
  <c r="B378" i="74" s="1"/>
  <c r="H569" i="74" l="1"/>
  <c r="H652" i="74"/>
  <c r="H480" i="74"/>
  <c r="H387" i="74"/>
  <c r="H639" i="74" l="1"/>
  <c r="H556" i="74"/>
  <c r="H467" i="74"/>
  <c r="H374" i="74"/>
  <c r="H463" i="74" l="1"/>
  <c r="H552" i="74"/>
  <c r="H370" i="74"/>
  <c r="H462" i="74" l="1"/>
  <c r="H551" i="74"/>
  <c r="H369" i="74"/>
  <c r="H590" i="74"/>
  <c r="H589" i="74" l="1"/>
  <c r="H588" i="74" s="1"/>
  <c r="H436" i="74"/>
  <c r="H650" i="74" l="1"/>
  <c r="H571" i="74"/>
  <c r="H389" i="74"/>
  <c r="H482" i="74"/>
  <c r="H641" i="74" l="1"/>
  <c r="H558" i="74"/>
  <c r="H324" i="74"/>
  <c r="H608" i="74"/>
  <c r="H519" i="74"/>
  <c r="H511" i="74"/>
  <c r="H418" i="74"/>
  <c r="H313" i="74"/>
  <c r="H376" i="74"/>
  <c r="H469" i="74"/>
  <c r="H510" i="74" l="1"/>
  <c r="H417" i="74"/>
  <c r="H312" i="74"/>
  <c r="H390" i="74"/>
  <c r="H572" i="74"/>
  <c r="H388" i="74"/>
  <c r="H570" i="74"/>
  <c r="H649" i="74"/>
  <c r="H375" i="74"/>
  <c r="H640" i="74"/>
  <c r="H557" i="74"/>
  <c r="H483" i="74"/>
  <c r="H468" i="74"/>
  <c r="H481" i="74"/>
  <c r="H311" i="74" l="1"/>
  <c r="H328" i="74"/>
  <c r="H523" i="74"/>
  <c r="E58" i="77" l="1"/>
  <c r="H559" i="74"/>
  <c r="H377" i="74" l="1"/>
  <c r="H470" i="74"/>
  <c r="H607" i="74" l="1"/>
  <c r="H522" i="74"/>
  <c r="H327" i="74"/>
  <c r="H429" i="74"/>
  <c r="H597" i="74" l="1"/>
  <c r="H635" i="74"/>
  <c r="H561" i="74"/>
  <c r="H634" i="74" l="1"/>
  <c r="H560" i="74"/>
  <c r="H107" i="80"/>
  <c r="H622" i="74"/>
  <c r="H379" i="74"/>
  <c r="H472" i="74"/>
  <c r="H539" i="74"/>
  <c r="H471" i="74" l="1"/>
  <c r="H378" i="74"/>
  <c r="E87" i="77"/>
  <c r="H99" i="80"/>
  <c r="H600" i="74"/>
  <c r="H106" i="80"/>
  <c r="H102" i="80" s="1"/>
  <c r="H101" i="80" s="1"/>
  <c r="H448" i="74"/>
  <c r="H356" i="74"/>
  <c r="E147" i="77" l="1"/>
  <c r="H616" i="74"/>
  <c r="H338" i="74"/>
  <c r="H332" i="74"/>
  <c r="H455" i="74"/>
  <c r="H340" i="74"/>
  <c r="H112" i="80"/>
  <c r="H111" i="80" s="1"/>
  <c r="H333" i="74"/>
  <c r="H342" i="74"/>
  <c r="H83" i="80"/>
  <c r="H353" i="74"/>
  <c r="H114" i="80"/>
  <c r="H113" i="80" s="1"/>
  <c r="H351" i="74"/>
  <c r="H82" i="80"/>
  <c r="H339" i="74"/>
  <c r="H352" i="74"/>
  <c r="H454" i="74"/>
  <c r="H334" i="74"/>
  <c r="H117" i="80"/>
  <c r="H118" i="80"/>
  <c r="H81" i="80" l="1"/>
  <c r="H116" i="80"/>
  <c r="H90" i="80"/>
  <c r="H98" i="80"/>
  <c r="H97" i="80" s="1"/>
  <c r="H599" i="74"/>
  <c r="H528" i="74"/>
  <c r="H434" i="74"/>
  <c r="H415" i="74"/>
  <c r="H614" i="74"/>
  <c r="H612" i="74"/>
  <c r="H416" i="74"/>
  <c r="H336" i="74"/>
  <c r="H414" i="74"/>
  <c r="H304" i="74"/>
  <c r="H548" i="74"/>
  <c r="H459" i="74"/>
  <c r="H365" i="74"/>
  <c r="H631" i="74"/>
  <c r="H364" i="74"/>
  <c r="H458" i="74"/>
  <c r="H630" i="74"/>
  <c r="H547" i="74"/>
  <c r="H343" i="74"/>
  <c r="H530" i="74"/>
  <c r="H437" i="74"/>
  <c r="H648" i="74"/>
  <c r="H567" i="74"/>
  <c r="H478" i="74"/>
  <c r="H385" i="74"/>
  <c r="H554" i="74"/>
  <c r="H637" i="74"/>
  <c r="H372" i="74"/>
  <c r="H465" i="74"/>
  <c r="H651" i="74"/>
  <c r="H568" i="74"/>
  <c r="H479" i="74"/>
  <c r="H386" i="74"/>
  <c r="H302" i="74"/>
  <c r="H584" i="74"/>
  <c r="H494" i="74"/>
  <c r="H400" i="74"/>
  <c r="H579" i="74"/>
  <c r="H297" i="74"/>
  <c r="H489" i="74"/>
  <c r="H395" i="74"/>
  <c r="H629" i="74"/>
  <c r="H457" i="74"/>
  <c r="H363" i="74"/>
  <c r="H546" i="74"/>
  <c r="H447" i="74"/>
  <c r="H621" i="74"/>
  <c r="H527" i="74"/>
  <c r="H335" i="74"/>
  <c r="H433" i="74"/>
  <c r="H613" i="74"/>
  <c r="H529" i="74"/>
  <c r="H435" i="74"/>
  <c r="H337" i="74"/>
  <c r="H537" i="74"/>
  <c r="H444" i="74"/>
  <c r="H354" i="74"/>
  <c r="H506" i="74"/>
  <c r="H347" i="74"/>
  <c r="H440" i="74"/>
  <c r="H534" i="74"/>
  <c r="H538" i="74"/>
  <c r="H620" i="74"/>
  <c r="H355" i="74"/>
  <c r="H445" i="74"/>
  <c r="H399" i="74"/>
  <c r="H493" i="74"/>
  <c r="H583" i="74"/>
  <c r="H301" i="74"/>
  <c r="H544" i="74"/>
  <c r="H361" i="74"/>
  <c r="H627" i="74"/>
  <c r="H453" i="74"/>
  <c r="H543" i="74"/>
  <c r="H452" i="74"/>
  <c r="H626" i="74"/>
  <c r="H360" i="74"/>
  <c r="H542" i="74"/>
  <c r="H625" i="74"/>
  <c r="H451" i="74"/>
  <c r="H359" i="74"/>
  <c r="H477" i="74"/>
  <c r="H566" i="74"/>
  <c r="H384" i="74"/>
  <c r="H345" i="74"/>
  <c r="H439" i="74"/>
  <c r="H618" i="74"/>
  <c r="H532" i="74"/>
  <c r="H476" i="74"/>
  <c r="H647" i="74"/>
  <c r="H383" i="74"/>
  <c r="H565" i="74"/>
  <c r="H96" i="80"/>
  <c r="H115" i="80" l="1"/>
  <c r="H110" i="80" s="1"/>
  <c r="E148" i="77" s="1"/>
  <c r="H475" i="74"/>
  <c r="H474" i="74" s="1"/>
  <c r="H545" i="74"/>
  <c r="H394" i="74"/>
  <c r="H393" i="74" s="1"/>
  <c r="H464" i="74"/>
  <c r="H461" i="74" s="1"/>
  <c r="H413" i="74"/>
  <c r="H646" i="74"/>
  <c r="H645" i="74" s="1"/>
  <c r="H541" i="74"/>
  <c r="H398" i="74"/>
  <c r="H432" i="74"/>
  <c r="H628" i="74"/>
  <c r="H578" i="74"/>
  <c r="H577" i="74" s="1"/>
  <c r="H553" i="74"/>
  <c r="H550" i="74" s="1"/>
  <c r="H611" i="74"/>
  <c r="H624" i="74"/>
  <c r="H492" i="74"/>
  <c r="H456" i="74"/>
  <c r="H636" i="74"/>
  <c r="H633" i="74" s="1"/>
  <c r="H564" i="74"/>
  <c r="H563" i="74" s="1"/>
  <c r="H450" i="74"/>
  <c r="H582" i="74"/>
  <c r="H526" i="74"/>
  <c r="H488" i="74"/>
  <c r="H487" i="74" s="1"/>
  <c r="H382" i="74"/>
  <c r="H362" i="74"/>
  <c r="H371" i="74"/>
  <c r="H368" i="74" s="1"/>
  <c r="H358" i="74"/>
  <c r="H300" i="74"/>
  <c r="H303" i="74"/>
  <c r="H296" i="74"/>
  <c r="H341" i="74"/>
  <c r="H594" i="74"/>
  <c r="H95" i="80"/>
  <c r="H94" i="80" s="1"/>
  <c r="H93" i="80" s="1"/>
  <c r="H402" i="74"/>
  <c r="H85" i="80"/>
  <c r="H84" i="80" s="1"/>
  <c r="H80" i="80" s="1"/>
  <c r="H606" i="74"/>
  <c r="H586" i="74"/>
  <c r="H605" i="74"/>
  <c r="H496" i="74"/>
  <c r="H505" i="74"/>
  <c r="H411" i="74"/>
  <c r="H595" i="74"/>
  <c r="H349" i="74"/>
  <c r="H442" i="74"/>
  <c r="H346" i="74"/>
  <c r="H533" i="74"/>
  <c r="H446" i="74"/>
  <c r="H348" i="74"/>
  <c r="H441" i="74"/>
  <c r="H535" i="74"/>
  <c r="H585" i="74" l="1"/>
  <c r="H581" i="74" s="1"/>
  <c r="H504" i="74"/>
  <c r="H503" i="74" s="1"/>
  <c r="H593" i="74"/>
  <c r="H410" i="74"/>
  <c r="H409" i="74" s="1"/>
  <c r="H401" i="74"/>
  <c r="H397" i="74" s="1"/>
  <c r="H495" i="74"/>
  <c r="H491" i="74" s="1"/>
  <c r="H299" i="74"/>
  <c r="H381" i="74"/>
  <c r="H331" i="74"/>
  <c r="H295" i="74"/>
  <c r="E146" i="77"/>
  <c r="H357" i="74"/>
  <c r="H449" i="74"/>
  <c r="H540" i="74"/>
  <c r="H521" i="74"/>
  <c r="E144" i="77"/>
  <c r="H428" i="74"/>
  <c r="H427" i="74"/>
  <c r="H325" i="74"/>
  <c r="H326" i="74"/>
  <c r="H520" i="74"/>
  <c r="H598" i="74"/>
  <c r="H596" i="74" l="1"/>
  <c r="H592" i="74" s="1"/>
  <c r="E56" i="77"/>
  <c r="E85" i="77"/>
  <c r="E65" i="77"/>
  <c r="E75" i="77"/>
  <c r="E55" i="77"/>
  <c r="E82" i="77"/>
  <c r="E72" i="77"/>
  <c r="E71" i="77"/>
  <c r="E68" i="77"/>
  <c r="E62" i="77"/>
  <c r="E91" i="77"/>
  <c r="E61" i="77"/>
  <c r="E81" i="77"/>
  <c r="E86" i="77"/>
  <c r="H91" i="80"/>
  <c r="H89" i="80"/>
  <c r="H443" i="74"/>
  <c r="H536" i="74"/>
  <c r="H619" i="74"/>
  <c r="H350" i="74"/>
  <c r="H318" i="74"/>
  <c r="H516" i="74"/>
  <c r="H424" i="74"/>
  <c r="H321" i="74"/>
  <c r="H323" i="74"/>
  <c r="H518" i="74"/>
  <c r="H426" i="74"/>
  <c r="H604" i="74"/>
  <c r="H322" i="74"/>
  <c r="H425" i="74"/>
  <c r="H517" i="74"/>
  <c r="H88" i="80" l="1"/>
  <c r="H87" i="80" s="1"/>
  <c r="H79" i="80" s="1"/>
  <c r="H617" i="74"/>
  <c r="H610" i="74" s="1"/>
  <c r="H603" i="74"/>
  <c r="H602" i="74" s="1"/>
  <c r="H438" i="74"/>
  <c r="H431" i="74" s="1"/>
  <c r="H531" i="74"/>
  <c r="H525" i="74" s="1"/>
  <c r="H344" i="74"/>
  <c r="E76" i="77"/>
  <c r="E66" i="77"/>
  <c r="E78" i="77"/>
  <c r="E88" i="77"/>
  <c r="H406" i="74"/>
  <c r="H308" i="74"/>
  <c r="H515" i="74"/>
  <c r="H422" i="74"/>
  <c r="H319" i="74"/>
  <c r="H320" i="74"/>
  <c r="H423" i="74"/>
  <c r="H421" i="74" l="1"/>
  <c r="H420" i="74" s="1"/>
  <c r="H514" i="74"/>
  <c r="H513" i="74" s="1"/>
  <c r="H317" i="74"/>
  <c r="H330" i="74"/>
  <c r="E145" i="77"/>
  <c r="H500" i="74"/>
  <c r="H309" i="74"/>
  <c r="H407" i="74"/>
  <c r="E143" i="77" l="1"/>
  <c r="H499" i="74"/>
  <c r="H498" i="74" s="1"/>
  <c r="H405" i="74"/>
  <c r="H404" i="74" s="1"/>
  <c r="H307" i="74"/>
  <c r="H316" i="74"/>
  <c r="E70" i="77"/>
  <c r="E90" i="77"/>
  <c r="H575" i="74"/>
  <c r="E60" i="77"/>
  <c r="E89" i="77"/>
  <c r="E80" i="77"/>
  <c r="H306" i="74" l="1"/>
  <c r="E69" i="77"/>
  <c r="E59" i="77"/>
  <c r="E79" i="77"/>
  <c r="E92" i="77"/>
  <c r="E84" i="77" l="1"/>
  <c r="E77" i="77"/>
  <c r="H485" i="74"/>
  <c r="E57" i="77"/>
  <c r="H294" i="74"/>
  <c r="H392" i="74"/>
  <c r="E67" i="77"/>
  <c r="E64" i="77" l="1"/>
  <c r="E54" i="77"/>
  <c r="E74" i="77"/>
  <c r="H293" i="74"/>
  <c r="E53" i="77" l="1"/>
  <c r="H122" i="80" l="1"/>
  <c r="E150" i="77" l="1"/>
  <c r="E100" i="77" l="1"/>
  <c r="E108" i="77"/>
  <c r="E104" i="77" l="1"/>
  <c r="E95" i="77"/>
  <c r="E94" i="77" l="1"/>
  <c r="H171" i="80"/>
  <c r="H172" i="80"/>
  <c r="H119" i="94"/>
  <c r="H124" i="94" l="1"/>
  <c r="H120" i="94"/>
  <c r="H121" i="94" l="1"/>
  <c r="H122" i="94" l="1"/>
  <c r="H34" i="80" l="1"/>
  <c r="E137" i="77" s="1"/>
  <c r="H28" i="80" l="1"/>
  <c r="H26" i="80"/>
  <c r="H24" i="80" l="1"/>
  <c r="H23" i="80" s="1"/>
  <c r="E136" i="77" l="1"/>
  <c r="H22" i="80"/>
  <c r="H21" i="80" s="1"/>
  <c r="E135" i="77" l="1"/>
  <c r="H219" i="74"/>
  <c r="H200" i="74" s="1"/>
  <c r="H199" i="74" s="1"/>
  <c r="H281" i="74"/>
  <c r="H273" i="74" s="1"/>
  <c r="H272" i="74" s="1"/>
  <c r="E134" i="77" l="1"/>
  <c r="H198" i="74"/>
  <c r="E44" i="77"/>
  <c r="H271" i="74"/>
  <c r="E50" i="77"/>
  <c r="E43" i="77" l="1"/>
  <c r="E49" i="77"/>
  <c r="H20" i="74"/>
  <c r="E34" i="77" l="1"/>
  <c r="H114" i="94" l="1"/>
  <c r="H72" i="94" l="1"/>
  <c r="E24" i="77" s="1"/>
  <c r="H1462" i="74" l="1"/>
  <c r="H1563" i="74"/>
  <c r="H1584" i="74" l="1"/>
  <c r="H171" i="94"/>
  <c r="H137" i="94"/>
  <c r="H1873" i="74"/>
  <c r="H1507" i="74"/>
  <c r="H1768" i="74"/>
  <c r="H1769" i="74"/>
  <c r="H176" i="80"/>
  <c r="H1651" i="74"/>
  <c r="H176" i="94"/>
  <c r="H139" i="94"/>
  <c r="H1560" i="74"/>
  <c r="H147" i="94"/>
  <c r="H187" i="80"/>
  <c r="H1915" i="74"/>
  <c r="H1553" i="74"/>
  <c r="H132" i="94"/>
  <c r="H1445" i="74"/>
  <c r="H173" i="94"/>
  <c r="H133" i="94" l="1"/>
  <c r="H1512" i="74"/>
  <c r="H1656" i="74"/>
  <c r="H1773" i="74"/>
  <c r="H1875" i="74"/>
  <c r="H177" i="80"/>
  <c r="H1874" i="74"/>
  <c r="H138" i="94"/>
  <c r="H135" i="94"/>
  <c r="H1654" i="74"/>
  <c r="H1510" i="74"/>
  <c r="H1653" i="74"/>
  <c r="H1871" i="74"/>
  <c r="H1508" i="74"/>
  <c r="H1511" i="74"/>
  <c r="H1770" i="74"/>
  <c r="H1870" i="74"/>
  <c r="H1655" i="74"/>
  <c r="H1771" i="74"/>
  <c r="H1772" i="74"/>
  <c r="H130" i="94"/>
  <c r="H175" i="80"/>
  <c r="H131" i="94"/>
  <c r="H1509" i="74"/>
  <c r="H1652" i="74"/>
  <c r="H1465" i="74"/>
  <c r="H1581" i="74"/>
  <c r="H1530" i="74"/>
  <c r="H1923" i="74"/>
  <c r="H1580" i="74"/>
  <c r="H1586" i="74"/>
  <c r="H1585" i="74"/>
  <c r="H1588" i="74"/>
  <c r="H1795" i="74"/>
  <c r="H146" i="94"/>
  <c r="H144" i="94" s="1"/>
  <c r="E26" i="77" s="1"/>
  <c r="H1587" i="74"/>
  <c r="H1578" i="74"/>
  <c r="H1579" i="74"/>
  <c r="H1444" i="74"/>
  <c r="H1443" i="74"/>
  <c r="H1564" i="74"/>
  <c r="H1583" i="74"/>
  <c r="H1590" i="74"/>
  <c r="H177" i="94"/>
  <c r="H1566" i="74"/>
  <c r="H1576" i="74"/>
  <c r="H151" i="94"/>
  <c r="H1548" i="74"/>
  <c r="H1549" i="74"/>
  <c r="H162" i="94"/>
  <c r="H172" i="94"/>
  <c r="H1461" i="74"/>
  <c r="H1485" i="74"/>
  <c r="H1698" i="74"/>
  <c r="H1582" i="74"/>
  <c r="H1565" i="74"/>
  <c r="H1466" i="74"/>
  <c r="H169" i="94" l="1"/>
  <c r="E29" i="77" s="1"/>
  <c r="H134" i="94"/>
  <c r="H141" i="94"/>
  <c r="H116" i="94" s="1"/>
  <c r="H1611" i="74"/>
  <c r="H1454" i="74"/>
  <c r="H1727" i="74"/>
  <c r="H1453" i="74"/>
  <c r="H1726" i="74"/>
  <c r="H1612" i="74"/>
  <c r="H1604" i="74"/>
  <c r="H1446" i="74"/>
  <c r="H1719" i="74"/>
  <c r="H1448" i="74"/>
  <c r="H1721" i="74"/>
  <c r="H1606" i="74"/>
  <c r="H1608" i="74"/>
  <c r="H1450" i="74"/>
  <c r="H1723" i="74"/>
  <c r="H1449" i="74"/>
  <c r="H1722" i="74"/>
  <c r="H1607" i="74"/>
  <c r="H1467" i="74"/>
  <c r="H1617" i="74"/>
  <c r="H1732" i="74"/>
  <c r="H1838" i="74"/>
  <c r="H152" i="94"/>
  <c r="H1460" i="74"/>
  <c r="H1616" i="74"/>
  <c r="H1731" i="74"/>
  <c r="H1837" i="74"/>
  <c r="H1463" i="74"/>
  <c r="H1464" i="74"/>
  <c r="H156" i="94"/>
  <c r="H155" i="94"/>
  <c r="H1594" i="74"/>
  <c r="H1828" i="74"/>
  <c r="H1930" i="74"/>
  <c r="H1711" i="74"/>
  <c r="H1706" i="74"/>
  <c r="H1924" i="74"/>
  <c r="H1577" i="74"/>
  <c r="H1823" i="74"/>
  <c r="H1707" i="74"/>
  <c r="H1589" i="74"/>
  <c r="H1824" i="74"/>
  <c r="H1925" i="74"/>
  <c r="H1593" i="74"/>
  <c r="H1827" i="74"/>
  <c r="H1929" i="74"/>
  <c r="H1710" i="74"/>
  <c r="H1736" i="74"/>
  <c r="H1919" i="74"/>
  <c r="H1570" i="74"/>
  <c r="H1735" i="74"/>
  <c r="H1842" i="74"/>
  <c r="H1471" i="74"/>
  <c r="H1621" i="74"/>
  <c r="H1819" i="74"/>
  <c r="H1841" i="74"/>
  <c r="H1470" i="74"/>
  <c r="H1620" i="74"/>
  <c r="H1702" i="74"/>
  <c r="H1561" i="74"/>
  <c r="H1814" i="74"/>
  <c r="H1697" i="74"/>
  <c r="H1914" i="74"/>
  <c r="H1913" i="74"/>
  <c r="H1559" i="74"/>
  <c r="H1813" i="74"/>
  <c r="H1696" i="74"/>
  <c r="H1815" i="74"/>
  <c r="H1562" i="74"/>
  <c r="H1701" i="74"/>
  <c r="H1918" i="74"/>
  <c r="H1569" i="74"/>
  <c r="H1818" i="74"/>
  <c r="H1685" i="74"/>
  <c r="H1903" i="74"/>
  <c r="H1803" i="74"/>
  <c r="H1545" i="74"/>
  <c r="H1691" i="74"/>
  <c r="H1909" i="74"/>
  <c r="H1809" i="74"/>
  <c r="H1805" i="74"/>
  <c r="H1905" i="74"/>
  <c r="H1547" i="74"/>
  <c r="H1687" i="74"/>
  <c r="H1804" i="74"/>
  <c r="H1686" i="74"/>
  <c r="H1546" i="74"/>
  <c r="H1904" i="74"/>
  <c r="H1626" i="74"/>
  <c r="H1478" i="74"/>
  <c r="H1742" i="74"/>
  <c r="H1848" i="74"/>
  <c r="H1740" i="74"/>
  <c r="H1625" i="74"/>
  <c r="H1846" i="74"/>
  <c r="H1477" i="74"/>
  <c r="H1479" i="74"/>
  <c r="H1743" i="74"/>
  <c r="H1849" i="74"/>
  <c r="H1627" i="74"/>
  <c r="H1631" i="74"/>
  <c r="H1483" i="74"/>
  <c r="H1747" i="74"/>
  <c r="H1853" i="74"/>
  <c r="H1851" i="74"/>
  <c r="H1629" i="74"/>
  <c r="H1481" i="74"/>
  <c r="H1745" i="74"/>
  <c r="H1847" i="74"/>
  <c r="H1741" i="74"/>
  <c r="H1630" i="74"/>
  <c r="H1482" i="74"/>
  <c r="H1746" i="74"/>
  <c r="H1852" i="74"/>
  <c r="H1480" i="74"/>
  <c r="H1744" i="74"/>
  <c r="H1850" i="74"/>
  <c r="H1628" i="74"/>
  <c r="H1787" i="74"/>
  <c r="H1670" i="74"/>
  <c r="H1889" i="74"/>
  <c r="H1528" i="74"/>
  <c r="H1531" i="74"/>
  <c r="H1891" i="74"/>
  <c r="H1672" i="74"/>
  <c r="H1789" i="74"/>
  <c r="H1673" i="74"/>
  <c r="H1790" i="74"/>
  <c r="H1532" i="74"/>
  <c r="H1678" i="74"/>
  <c r="H1537" i="74"/>
  <c r="H1896" i="74"/>
  <c r="H1894" i="74"/>
  <c r="H1676" i="74"/>
  <c r="H1793" i="74"/>
  <c r="H1535" i="74"/>
  <c r="H190" i="80"/>
  <c r="H1522" i="74"/>
  <c r="H1666" i="74"/>
  <c r="H1783" i="74"/>
  <c r="H1885" i="74"/>
  <c r="H181" i="80"/>
  <c r="H1796" i="74"/>
  <c r="H1538" i="74"/>
  <c r="H1899" i="74"/>
  <c r="H1799" i="74"/>
  <c r="H1541" i="74"/>
  <c r="H1681" i="74"/>
  <c r="H194" i="80"/>
  <c r="H1671" i="74"/>
  <c r="H1788" i="74"/>
  <c r="H1890" i="74"/>
  <c r="H1529" i="74"/>
  <c r="H1521" i="74"/>
  <c r="H1884" i="74"/>
  <c r="H1665" i="74"/>
  <c r="H1782" i="74"/>
  <c r="H180" i="80"/>
  <c r="H168" i="80" s="1"/>
  <c r="H1677" i="74"/>
  <c r="H1794" i="74"/>
  <c r="H1536" i="74"/>
  <c r="H1895" i="74"/>
  <c r="H191" i="80"/>
  <c r="H1515" i="74"/>
  <c r="H1878" i="74"/>
  <c r="H1659" i="74"/>
  <c r="H1776" i="74"/>
  <c r="H1516" i="74"/>
  <c r="H1660" i="74"/>
  <c r="H1777" i="74"/>
  <c r="H1879" i="74"/>
  <c r="H1517" i="74"/>
  <c r="H1661" i="74"/>
  <c r="H1778" i="74"/>
  <c r="H1880" i="74"/>
  <c r="H1518" i="74"/>
  <c r="H1662" i="74"/>
  <c r="H1779" i="74"/>
  <c r="H1881" i="74"/>
  <c r="H1484" i="74"/>
  <c r="H165" i="94"/>
  <c r="H160" i="94" s="1"/>
  <c r="E28" i="77" s="1"/>
  <c r="H1614" i="74" l="1"/>
  <c r="H1911" i="74"/>
  <c r="H1639" i="74"/>
  <c r="H1729" i="74"/>
  <c r="H1495" i="74"/>
  <c r="H1756" i="74"/>
  <c r="H1862" i="74"/>
  <c r="H149" i="94"/>
  <c r="E27" i="77" s="1"/>
  <c r="H1921" i="74"/>
  <c r="H1441" i="74"/>
  <c r="H1717" i="74"/>
  <c r="H1602" i="74"/>
  <c r="H1458" i="74"/>
  <c r="H1704" i="74"/>
  <c r="H1821" i="74"/>
  <c r="H1574" i="74"/>
  <c r="H1835" i="74"/>
  <c r="H1811" i="74"/>
  <c r="H1557" i="74"/>
  <c r="H1694" i="74"/>
  <c r="H1908" i="74"/>
  <c r="H1901" i="74" s="1"/>
  <c r="H1808" i="74"/>
  <c r="H1801" i="74" s="1"/>
  <c r="H1690" i="74"/>
  <c r="H1683" i="74" s="1"/>
  <c r="H1552" i="74"/>
  <c r="H1543" i="74" s="1"/>
  <c r="H1490" i="74"/>
  <c r="H1636" i="74"/>
  <c r="H1752" i="74"/>
  <c r="H1859" i="74"/>
  <c r="H1858" i="74"/>
  <c r="H1750" i="74"/>
  <c r="H1856" i="74"/>
  <c r="H1488" i="74"/>
  <c r="H1634" i="74"/>
  <c r="H1857" i="74"/>
  <c r="H1489" i="74"/>
  <c r="H1635" i="74"/>
  <c r="H1751" i="74"/>
  <c r="H1785" i="74"/>
  <c r="H1526" i="74"/>
  <c r="H1668" i="74"/>
  <c r="H185" i="80"/>
  <c r="H167" i="80" s="1"/>
  <c r="H1887" i="74"/>
  <c r="E25" i="77"/>
  <c r="H28" i="94"/>
  <c r="E20" i="77" l="1"/>
  <c r="E17" i="107" s="1"/>
  <c r="H1494" i="74"/>
  <c r="E117" i="77" s="1"/>
  <c r="H1623" i="74"/>
  <c r="H1600" i="74" s="1"/>
  <c r="E120" i="77" s="1"/>
  <c r="H1844" i="74"/>
  <c r="H1738" i="74"/>
  <c r="H1755" i="74"/>
  <c r="E125" i="77" s="1"/>
  <c r="H1715" i="74"/>
  <c r="E124" i="77" s="1"/>
  <c r="H1832" i="74"/>
  <c r="E128" i="77" s="1"/>
  <c r="H1638" i="74"/>
  <c r="E121" i="77" s="1"/>
  <c r="H1861" i="74"/>
  <c r="E129" i="77" s="1"/>
  <c r="H1475" i="74"/>
  <c r="H1439" i="74" s="1"/>
  <c r="E116" i="77" s="1"/>
  <c r="E154" i="77"/>
  <c r="E153" i="77" s="1"/>
  <c r="E132" i="77" s="1"/>
  <c r="H166" i="80"/>
  <c r="H16" i="80" s="1"/>
  <c r="G18" i="80" s="1"/>
  <c r="H1599" i="74" l="1"/>
  <c r="E123" i="77"/>
  <c r="H1714" i="74"/>
  <c r="E119" i="77"/>
  <c r="H1831" i="74"/>
  <c r="E127" i="77"/>
  <c r="E115" i="77"/>
  <c r="H1438" i="74"/>
  <c r="H1437" i="74" s="1"/>
  <c r="H16" i="74" s="1"/>
  <c r="G18" i="74" s="1"/>
  <c r="E114" i="77" l="1"/>
  <c r="E32" i="77" s="1"/>
  <c r="E31" i="77" s="1"/>
  <c r="E18" i="107" s="1"/>
  <c r="E15" i="107" s="1"/>
  <c r="E13" i="77" l="1"/>
  <c r="E14" i="109" s="1"/>
  <c r="E13" i="109" s="1"/>
  <c r="E24" i="107" s="1"/>
  <c r="E23" i="107" s="1"/>
  <c r="E30" i="107" s="1"/>
  <c r="E31" i="107" s="1"/>
  <c r="E32" i="107" s="1"/>
  <c r="E33" i="107" s="1"/>
  <c r="E34" i="107" s="1"/>
  <c r="E35" i="107" s="1"/>
  <c r="E36" i="107" s="1"/>
</calcChain>
</file>

<file path=xl/sharedStrings.xml><?xml version="1.0" encoding="utf-8"?>
<sst xmlns="http://schemas.openxmlformats.org/spreadsheetml/2006/main" count="4555" uniqueCount="1054">
  <si>
    <t>ea</t>
  </si>
  <si>
    <t>Handrayer</t>
  </si>
  <si>
    <t>set</t>
  </si>
  <si>
    <t>Wall faucet</t>
  </si>
  <si>
    <t>Urinoir</t>
  </si>
  <si>
    <t>unit</t>
  </si>
  <si>
    <t>Soap dispenser</t>
  </si>
  <si>
    <t>m2</t>
  </si>
  <si>
    <t>Mirror</t>
  </si>
  <si>
    <t>Toilet and Bath Accessories</t>
  </si>
  <si>
    <t>ls</t>
  </si>
  <si>
    <t>SPECIALTIES WORK</t>
  </si>
  <si>
    <t>m'</t>
  </si>
  <si>
    <t>kg</t>
  </si>
  <si>
    <t>m3</t>
  </si>
  <si>
    <t>lot</t>
  </si>
  <si>
    <t>FINISHES WORK</t>
  </si>
  <si>
    <t>I.</t>
  </si>
  <si>
    <t>DOORS AND WINDOWS WORK</t>
  </si>
  <si>
    <t>Wall / Siding</t>
  </si>
  <si>
    <t>THERMAL AND MOISTURE PROTECTION WORK</t>
  </si>
  <si>
    <t>Ls</t>
  </si>
  <si>
    <t>METAL WORK</t>
  </si>
  <si>
    <t>CONCRETE WORK</t>
  </si>
  <si>
    <t>B.</t>
  </si>
  <si>
    <t>AMOUNT</t>
  </si>
  <si>
    <t>DESCRIPTION</t>
  </si>
  <si>
    <t>UNIT</t>
  </si>
  <si>
    <t>Paper holder</t>
  </si>
  <si>
    <t>Ceiling paint</t>
  </si>
  <si>
    <t>MASONRY WORK</t>
  </si>
  <si>
    <t>MECHANICAL WORK</t>
  </si>
  <si>
    <t>Equipment</t>
  </si>
  <si>
    <t>(USD)</t>
  </si>
  <si>
    <t>Metal Gutter</t>
  </si>
  <si>
    <t>(b)</t>
  </si>
  <si>
    <t>A.</t>
  </si>
  <si>
    <t>C.</t>
  </si>
  <si>
    <t>D.</t>
  </si>
  <si>
    <t>(a)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</si>
  <si>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</si>
  <si>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</si>
  <si>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</si>
  <si>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</si>
  <si>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</si>
  <si>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</si>
  <si>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</si>
  <si>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</si>
  <si>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</si>
  <si>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Waterproofing</t>
  </si>
  <si>
    <t>Floor</t>
  </si>
  <si>
    <t>BUILDINGS</t>
  </si>
  <si>
    <t>Building Cost / M2</t>
  </si>
  <si>
    <t>Building Area ( M2 )</t>
  </si>
  <si>
    <t xml:space="preserve">Architectural Concrete </t>
  </si>
  <si>
    <t>Concrete table</t>
  </si>
  <si>
    <t>Plastering</t>
  </si>
  <si>
    <t>Concrete Masonry Unit</t>
  </si>
  <si>
    <t>Autoclaved aerated concrete 125 mm thk, including practical column, lintel beam</t>
  </si>
  <si>
    <t>Architectural Metal</t>
  </si>
  <si>
    <t>Doors</t>
  </si>
  <si>
    <t>Solid surface lavatory top table incl. Metal frame</t>
  </si>
  <si>
    <t xml:space="preserve">Ceiling </t>
  </si>
  <si>
    <t>6 mm thk calsium silicate board ceiling c/w metal furring frame incl. rod hanger</t>
  </si>
  <si>
    <t>Expose concrete</t>
  </si>
  <si>
    <t>Painting &amp; Coating</t>
  </si>
  <si>
    <t>Interior Paint</t>
  </si>
  <si>
    <t>Exterior Paint (Weathershield paint)</t>
  </si>
  <si>
    <t>Cubicles</t>
  </si>
  <si>
    <t>Robe hook</t>
  </si>
  <si>
    <t xml:space="preserve">Plumbing Fixtures </t>
  </si>
  <si>
    <t>Western closet</t>
  </si>
  <si>
    <t>Western closet difable</t>
  </si>
  <si>
    <t>Counter lavatory</t>
  </si>
  <si>
    <t>Urinoir partition</t>
  </si>
  <si>
    <t>Toilet spray</t>
  </si>
  <si>
    <t>Floor drain</t>
  </si>
  <si>
    <t>Grab bar</t>
  </si>
  <si>
    <t>Partitions</t>
  </si>
  <si>
    <t>m</t>
  </si>
  <si>
    <t>Plastering &amp; rendering</t>
  </si>
  <si>
    <t>Steel hand railing</t>
  </si>
  <si>
    <t>Steel railing</t>
  </si>
  <si>
    <t>Smooth surface</t>
  </si>
  <si>
    <t>LIBRARY</t>
  </si>
  <si>
    <t>Floor Hardener, 3 kg/m2, Natural flatness</t>
  </si>
  <si>
    <t>Candi Stones 2400x1200 mm</t>
  </si>
  <si>
    <t>Andesit with pattern</t>
  </si>
  <si>
    <t>Skirting Homogenous tile 100x1800 mm</t>
  </si>
  <si>
    <t>Skirting Homogenous tile 100x600 mm</t>
  </si>
  <si>
    <t>Grass Block</t>
  </si>
  <si>
    <t>Floor Raiser with Floor Pattern 600x600 mm</t>
  </si>
  <si>
    <t>No</t>
  </si>
  <si>
    <t>QTY</t>
  </si>
  <si>
    <t>UNIT RATE</t>
  </si>
  <si>
    <t>Uraian</t>
  </si>
  <si>
    <t>Satuan</t>
  </si>
  <si>
    <t>Volume</t>
  </si>
  <si>
    <t>Harga satuan</t>
  </si>
  <si>
    <t>Jumlah</t>
  </si>
  <si>
    <t>USD</t>
  </si>
  <si>
    <t>Metal Ceiling Linear System</t>
  </si>
  <si>
    <t>Metal Ceiling Curvilinear System</t>
  </si>
  <si>
    <t>Homogenous Tiles 900x1800x5 mm laid on screed, bedded and jointed in cement and sand (1:4) pointed in coloured grouting</t>
  </si>
  <si>
    <t>Homogenous Tiles 600x600 mm laid on screed, bedded and jointed in cement and sand (1:4) pointed in coloured grouting</t>
  </si>
  <si>
    <r>
      <t xml:space="preserve">Ground Floor Plan FFL </t>
    </r>
    <r>
      <rPr>
        <b/>
        <sz val="10"/>
        <color indexed="10"/>
        <rFont val="Arial"/>
        <family val="2"/>
      </rPr>
      <t>±</t>
    </r>
    <r>
      <rPr>
        <b/>
        <i/>
        <sz val="10"/>
        <color indexed="10"/>
        <rFont val="Arial"/>
        <family val="2"/>
      </rPr>
      <t xml:space="preserve"> 0.000</t>
    </r>
  </si>
  <si>
    <t>Andesit Stone</t>
  </si>
  <si>
    <t>Wall</t>
  </si>
  <si>
    <t>Paras Jogja Stone 300 x 300 finish</t>
  </si>
  <si>
    <t>Accoustic finish for wall and column</t>
  </si>
  <si>
    <t>9 mm thk Gypsum board ceiling c/w metal furring frame incl. rod hanger</t>
  </si>
  <si>
    <t>First Floor Plan FFL + 5.200</t>
  </si>
  <si>
    <t>Accoustic finish for column</t>
  </si>
  <si>
    <t>Fibercement Ornament 200 mm (Decorative Fibercement incl. hollow frame 60x60</t>
  </si>
  <si>
    <t>Second Floor Plan FFL + 10.400</t>
  </si>
  <si>
    <t>Roof Floor Plan FFL + 15.600</t>
  </si>
  <si>
    <t>10 mm thk clear tempered glass railing w/ stainless steel pipe frame</t>
  </si>
  <si>
    <t>Step Nozing</t>
  </si>
  <si>
    <t>Roofing,Gutter &amp; Downspout</t>
  </si>
  <si>
    <t>Canopy (Steel Hollow frame + clear glass t = 10 mm) 14500x15000 mm</t>
  </si>
  <si>
    <t>Canopy (Steel Hollow frame + clear glass t = 10 mm) 8700x15000 mm</t>
  </si>
  <si>
    <t>Canopy (Steel Hollow frame + clear glass t = 10 mm) 5800 x 6250 mm</t>
  </si>
  <si>
    <t>DW1 type</t>
  </si>
  <si>
    <t>Unit</t>
  </si>
  <si>
    <t>DW2 type</t>
  </si>
  <si>
    <t>DW4 type</t>
  </si>
  <si>
    <t>DW5 type</t>
  </si>
  <si>
    <t>DW6 type</t>
  </si>
  <si>
    <t>DG1 type</t>
  </si>
  <si>
    <t>DWA1 type</t>
  </si>
  <si>
    <t>DWA2 type</t>
  </si>
  <si>
    <t>DF1 type</t>
  </si>
  <si>
    <t>DS1 type</t>
  </si>
  <si>
    <t xml:space="preserve">Wall </t>
  </si>
  <si>
    <t>Grab Bar</t>
  </si>
  <si>
    <t>Wall Faucet</t>
  </si>
  <si>
    <t>waterproofing and anti stain protection for concrete flat roof</t>
  </si>
  <si>
    <t>Deck Wood 300/200 mm</t>
  </si>
  <si>
    <t>Drip Edge</t>
  </si>
  <si>
    <t>Decorative Wood Finish</t>
  </si>
  <si>
    <t>DW3 type</t>
  </si>
  <si>
    <t>Glass Railing for Roof Top Area (Stainless steel 70x50, clear laminated glass 12 mm)</t>
  </si>
  <si>
    <t>Crushed Lava Rock Aggregate</t>
  </si>
  <si>
    <t>Waterproofing for toilet</t>
  </si>
  <si>
    <t>Signature Roof Top Ornament (Aluminium plate and steel frame)</t>
  </si>
  <si>
    <t>Cubicle toilet (Phenolic Board 12 mm)</t>
  </si>
  <si>
    <t xml:space="preserve">Building/ Architectural Specialist Function </t>
  </si>
  <si>
    <t>No.</t>
  </si>
  <si>
    <t>STRUCTURAL WORK</t>
  </si>
  <si>
    <t>ARCHITECTURAL WORK</t>
  </si>
  <si>
    <t>ELECTRICAL WORK</t>
  </si>
  <si>
    <t>RECAPITULATION</t>
  </si>
  <si>
    <t>UTILITY BUILDING</t>
  </si>
  <si>
    <t>Alluminium Composite Panel for Roof including frame</t>
  </si>
  <si>
    <t>Lot</t>
  </si>
  <si>
    <t>Steel Ladder</t>
  </si>
  <si>
    <t>Steel Hollow</t>
  </si>
  <si>
    <t>Steel Ladder (Steel pipe galvanised Ø 1.5" and steel pipe galvanised Ø 2")</t>
  </si>
  <si>
    <t>LV1 type</t>
  </si>
  <si>
    <t>LV2 type</t>
  </si>
  <si>
    <t>DS3 type</t>
  </si>
  <si>
    <t>DS2 type</t>
  </si>
  <si>
    <t>Concrete plaster</t>
  </si>
  <si>
    <t>SITE CONSTRUCTION</t>
  </si>
  <si>
    <t>Homogenous Tiles (cream colour) 800x800 mm laid on screed, bedded and jointed in cement and sand (1:4) pointed in coloured grouting</t>
  </si>
  <si>
    <t>Homogenous Tiles (grey colour) 800x800 mm  laid on screed, bedded and jointed in cement and sand (1:4) pointed in coloured grouting</t>
  </si>
  <si>
    <t>Homogenous Tiles (wengue colour) 150x900 mm laid on screed, bedded and jointed in cement and sand (1:4) pointed in coloured grouting</t>
  </si>
  <si>
    <t xml:space="preserve">Skirting Homogenous tile (Cream Colour) 100x800 mm </t>
  </si>
  <si>
    <t xml:space="preserve">Skirting Homogenous tile (Grey Colour) 100x800 mm </t>
  </si>
  <si>
    <t xml:space="preserve">Skirting Homogenous tile (Wengue Colour) 100x900 mm </t>
  </si>
  <si>
    <t xml:space="preserve">Concrete plaster </t>
  </si>
  <si>
    <t>OH &amp; PROFIT  10%</t>
  </si>
  <si>
    <t>TAX  2%</t>
  </si>
  <si>
    <t>Curtain wall, 10 mm Clear Laminated  Glass</t>
  </si>
  <si>
    <t>Curtain wall,10 mm Clear Laminated Glass</t>
  </si>
  <si>
    <t>Architectural Column (GRC board including metal frame)</t>
  </si>
  <si>
    <t>Waterproofing and anti stain protection for concrete flat roof</t>
  </si>
  <si>
    <t>DG3 type</t>
  </si>
  <si>
    <t xml:space="preserve">Glass Partition 10 mm </t>
  </si>
  <si>
    <t>3" PVC down spout</t>
  </si>
  <si>
    <t>3" Roof drain</t>
  </si>
  <si>
    <t>Homogenous tile 600x600 mm laid on screed, bedded and jointed in cement and sand (1:4) pointed in coloured grouting</t>
  </si>
  <si>
    <t>Curtain wall, 10 mm Clear Laminated  Glass + sandblast sticker</t>
  </si>
  <si>
    <t xml:space="preserve">Waterproofing with screed for concrete wall </t>
  </si>
  <si>
    <t>DS4 type</t>
  </si>
  <si>
    <t>Site Office</t>
  </si>
  <si>
    <t>Material Storage</t>
  </si>
  <si>
    <t>Project Sign Board</t>
  </si>
  <si>
    <t>Barrack for the worker</t>
  </si>
  <si>
    <t>Temporary Fence</t>
  </si>
  <si>
    <t>Piping</t>
  </si>
  <si>
    <t>Mobilization and Demobilization</t>
  </si>
  <si>
    <t>Surveying Services</t>
  </si>
  <si>
    <t>Setting out the  works</t>
  </si>
  <si>
    <t>Temporary Facilities and Controls</t>
  </si>
  <si>
    <t>Temporary water &amp; Electricity for the work</t>
  </si>
  <si>
    <t>Security, Safety, Health and walfare for the work</t>
  </si>
  <si>
    <t>Shop drawings, as built drawings &amp; Documentation</t>
  </si>
  <si>
    <t>SITE CONSTRUCTION WORK</t>
  </si>
  <si>
    <t>Excavation incl backfill &amp; compaction, soil disposal and sand bedding</t>
  </si>
  <si>
    <t>Earth Work</t>
  </si>
  <si>
    <t>Excavation of Soil</t>
  </si>
  <si>
    <t>Backfill and compacted soil</t>
  </si>
  <si>
    <t>(c)</t>
  </si>
  <si>
    <t>Disposal soil</t>
  </si>
  <si>
    <t>Compacted sand 100 mm thick</t>
  </si>
  <si>
    <t xml:space="preserve">Foundations </t>
  </si>
  <si>
    <t xml:space="preserve">Drilling bore pile </t>
  </si>
  <si>
    <t xml:space="preserve">Steel Casing, CS Pipe Ø400 mm, t = 16 mm </t>
  </si>
  <si>
    <t xml:space="preserve">Structural Concrete </t>
  </si>
  <si>
    <t>2.1.1</t>
  </si>
  <si>
    <t>Reinforced Concrete Pile Cap</t>
  </si>
  <si>
    <t>RC Pile Cap incl steel bar reinforcement,formwork and other accessories</t>
  </si>
  <si>
    <t>F1, 1700x2000x300 mm</t>
  </si>
  <si>
    <t>F3, see detail</t>
  </si>
  <si>
    <t>F4, 2300x2300x800 mm</t>
  </si>
  <si>
    <t>F5, 2921x2921x800 mm</t>
  </si>
  <si>
    <t>F6, 2000x3200x800 mm</t>
  </si>
  <si>
    <t>F7, see detail</t>
  </si>
  <si>
    <t>F8,  2878x3200x800 mm</t>
  </si>
  <si>
    <t>F10, see detail</t>
  </si>
  <si>
    <t>FD3A, 9900x1200x800</t>
  </si>
  <si>
    <t>FD3B, 7000x1200x800</t>
  </si>
  <si>
    <t>FD4, 15700x1200x800</t>
  </si>
  <si>
    <t>Reinforced Concrete wall on gorund (lift)</t>
  </si>
  <si>
    <t>RC Wall incl steel bar reinforcement,formwork and other accessories</t>
  </si>
  <si>
    <t>W1, 250 mm thick</t>
  </si>
  <si>
    <t>2.1.2</t>
  </si>
  <si>
    <t>Reinforced Concrete Tie Beam</t>
  </si>
  <si>
    <t>RC Tie Beam incl steel bar reinforcement,formwork and other accessories</t>
  </si>
  <si>
    <t>TB1 350x700 mm</t>
  </si>
  <si>
    <t>TB2 300x450 mm</t>
  </si>
  <si>
    <t>2.1.3</t>
  </si>
  <si>
    <t>Reinforced Concrete Slab</t>
  </si>
  <si>
    <t>RC Slab incl steel bar reinforcement,formwork and other accessories</t>
  </si>
  <si>
    <t>S1, 150 mm thick</t>
  </si>
  <si>
    <t>2.1.4</t>
  </si>
  <si>
    <t>Reinforced Concrete Pedestal</t>
  </si>
  <si>
    <t>RC Pedestal  incl steel bar reinforcement,formwork and other accessories</t>
  </si>
  <si>
    <t>PD1 550x550 mm</t>
  </si>
  <si>
    <t>2.1.5</t>
  </si>
  <si>
    <t>Reinforced Concrete columnn</t>
  </si>
  <si>
    <t>RC Column incl steel bar reinforcement,formwork and other accessories</t>
  </si>
  <si>
    <t>C1 1200x800 mm</t>
  </si>
  <si>
    <t>C2 1000x800 mm</t>
  </si>
  <si>
    <t>C3 400x600 mm</t>
  </si>
  <si>
    <t>m4</t>
  </si>
  <si>
    <t>C4 300x450 mm</t>
  </si>
  <si>
    <t>m5</t>
  </si>
  <si>
    <t>C5 300x300 mm</t>
  </si>
  <si>
    <t>2.1.6</t>
  </si>
  <si>
    <t>Reinforced Concrete Stair</t>
  </si>
  <si>
    <t>RC Stair incl steel bar reinforcement,formwork and other accessories</t>
  </si>
  <si>
    <t>Stair type 1</t>
  </si>
  <si>
    <t>Reinf. Concrete Beam</t>
  </si>
  <si>
    <t>-</t>
  </si>
  <si>
    <t>Trap Beam, 170x250 mm</t>
  </si>
  <si>
    <t>Reinf. Concrete Slab</t>
  </si>
  <si>
    <t>Stair Slab, 130 mm thick</t>
  </si>
  <si>
    <t>Bordes Slab, 130 mm thick</t>
  </si>
  <si>
    <t>Stair type 2</t>
  </si>
  <si>
    <t>Trap Beam, 180x250 mm</t>
  </si>
  <si>
    <t>Bordes Beam, B6 400x600 mm (stair)</t>
  </si>
  <si>
    <t xml:space="preserve">Stair type 3 </t>
  </si>
  <si>
    <t>Trap Beam, 200x250 mm</t>
  </si>
  <si>
    <t>Stair type 4</t>
  </si>
  <si>
    <t>Stair type 5</t>
  </si>
  <si>
    <t>2.1.8</t>
  </si>
  <si>
    <t>Reinforced Concrete Ramp</t>
  </si>
  <si>
    <t>RC Ramp incl steel bar reinforcement,formwork and other accessories</t>
  </si>
  <si>
    <t xml:space="preserve">Non Structural Concrete </t>
  </si>
  <si>
    <t>Lean Concrete 50 mm thick</t>
  </si>
  <si>
    <t>Grouting</t>
  </si>
  <si>
    <t>STRUCTURAL METAL WORK</t>
  </si>
  <si>
    <t>Steel work incl  prime coat and finish coat.</t>
  </si>
  <si>
    <t>Drop Off Type 1</t>
  </si>
  <si>
    <t>Steel columnn</t>
  </si>
  <si>
    <t>Steel column, SC1 H 250x250x9x14</t>
  </si>
  <si>
    <t>Steel column, SC2 IWF 150x175x7.5x11</t>
  </si>
  <si>
    <t>plate &amp; bolt</t>
  </si>
  <si>
    <t>Steel Beam</t>
  </si>
  <si>
    <t>Steel Beam, SB1 IWF 350x175x7x11</t>
  </si>
  <si>
    <t>Steel Beam, SB2 IWF 125x125x6.x9</t>
  </si>
  <si>
    <t>Drop Off Type 2</t>
  </si>
  <si>
    <t>Drop Off Type 3 ( 2 units)</t>
  </si>
  <si>
    <t>Steel Beam, SB3 IWF 300x150x6.5x9</t>
  </si>
  <si>
    <t>1.1.1</t>
  </si>
  <si>
    <t>Reinforced Concrete Beam</t>
  </si>
  <si>
    <t>RC Beam incl steel bar reinforcement,formwork and other accessories</t>
  </si>
  <si>
    <t>B1A 700x1300 mm</t>
  </si>
  <si>
    <t>B1B 700x1300 mm</t>
  </si>
  <si>
    <t>B3 450x800 mm</t>
  </si>
  <si>
    <t>B4A 350x700 mm</t>
  </si>
  <si>
    <t>B4B 350x700 mm</t>
  </si>
  <si>
    <t>B4C 350x700 mm</t>
  </si>
  <si>
    <t>B5 300x600 mm</t>
  </si>
  <si>
    <t>B6 250x400 mm</t>
  </si>
  <si>
    <t>1.1.2</t>
  </si>
  <si>
    <t>S2A, 120 mm thick</t>
  </si>
  <si>
    <t>S2B, 120 mm thick</t>
  </si>
  <si>
    <t>1.1.3</t>
  </si>
  <si>
    <t>1.1.4</t>
  </si>
  <si>
    <t xml:space="preserve">Stair type 2 </t>
  </si>
  <si>
    <t>Stair type 3</t>
  </si>
  <si>
    <t>B2 550x950 mm</t>
  </si>
  <si>
    <t>B4A 350x750mm</t>
  </si>
  <si>
    <t>B4B 350x750mm</t>
  </si>
  <si>
    <t>B4C 350x750mm</t>
  </si>
  <si>
    <t>Reinforced Concrete Ring Beam</t>
  </si>
  <si>
    <t>RC Ring Beam incl steel bar reinforcement,formwork and other accessories</t>
  </si>
  <si>
    <t>RB1 550x950 mm</t>
  </si>
  <si>
    <t>RB3 350x700 mm</t>
  </si>
  <si>
    <t>RB4 350x500 mm</t>
  </si>
  <si>
    <t>RB5 200x400 mm</t>
  </si>
  <si>
    <t>S2C, 120 mm thick</t>
  </si>
  <si>
    <t>1.1.5</t>
  </si>
  <si>
    <t>RB2 450x850 mm</t>
  </si>
  <si>
    <t>RB6 150x250 mm</t>
  </si>
  <si>
    <t>NON STRUCTURAL METAL WORK</t>
  </si>
  <si>
    <t>SYMBOL</t>
  </si>
  <si>
    <t>Steel column, SC3 Pipe dia.8" (galvanize)</t>
  </si>
  <si>
    <t>TB1 350x550 mm</t>
  </si>
  <si>
    <t>S3, 650 mm thick</t>
  </si>
  <si>
    <t>Reinforced Concrete Wall</t>
  </si>
  <si>
    <t>Waterstop</t>
  </si>
  <si>
    <t>Reinforced Ring Beam</t>
  </si>
  <si>
    <t>RB1 250x400 mm</t>
  </si>
  <si>
    <t>RB2 350x550 mm</t>
  </si>
  <si>
    <t>S2, 120 mm thick</t>
  </si>
  <si>
    <t>Manhole Cover</t>
  </si>
  <si>
    <t>steel ladder dia.19 mm</t>
  </si>
  <si>
    <t>Description</t>
  </si>
  <si>
    <t>Quantity</t>
  </si>
  <si>
    <t>Unit Price</t>
  </si>
  <si>
    <t>Amount</t>
  </si>
  <si>
    <t>( USD )</t>
  </si>
  <si>
    <t>GENERAL REQUIREMENT</t>
  </si>
  <si>
    <t>Water Distribution System</t>
  </si>
  <si>
    <t xml:space="preserve">Booster Pump </t>
  </si>
  <si>
    <t xml:space="preserve"> - type : Booster Pump </t>
  </si>
  <si>
    <t xml:space="preserve"> - capacity : 5 m3/hour</t>
  </si>
  <si>
    <t xml:space="preserve"> - head : 46 m</t>
  </si>
  <si>
    <t>HDPE PN-10  incl. fittings, valves &amp; accessories, excavation &amp; back fill</t>
  </si>
  <si>
    <t>- dia. 80 mm</t>
  </si>
  <si>
    <t>- dia. 65 mm</t>
  </si>
  <si>
    <t>- dia. 50 mm</t>
  </si>
  <si>
    <t>- dia. 32 mm</t>
  </si>
  <si>
    <t>Reservoir &amp; Tank</t>
  </si>
  <si>
    <t>Water Tank</t>
  </si>
  <si>
    <t>Foot Valve dia.50 mm (2")</t>
  </si>
  <si>
    <t>Float Valve dia.65 mm (2 1/2")</t>
  </si>
  <si>
    <t>Quantity meter</t>
  </si>
  <si>
    <t xml:space="preserve">Filter Tank </t>
  </si>
  <si>
    <t>Gate Valve dia.65 mm (2 1/2")</t>
  </si>
  <si>
    <t>Clean Water Distribution System Testing &amp; Commissioning</t>
  </si>
  <si>
    <t>Sewerage Systems</t>
  </si>
  <si>
    <r>
      <t>STP bio system capacity 12 m</t>
    </r>
    <r>
      <rPr>
        <sz val="10"/>
        <rFont val="Calibri"/>
        <family val="2"/>
      </rPr>
      <t>³</t>
    </r>
    <r>
      <rPr>
        <sz val="10"/>
        <rFont val="Arial"/>
        <family val="2"/>
      </rPr>
      <t>/day</t>
    </r>
  </si>
  <si>
    <t xml:space="preserve">Pump Pit , Incl Control Panel </t>
  </si>
  <si>
    <t xml:space="preserve">Type : Submersible </t>
  </si>
  <si>
    <t>Capacity : 500 LPM</t>
  </si>
  <si>
    <t>Head : 10 m</t>
  </si>
  <si>
    <t>PVC,  class 10 kg/cm²  incl. fitting, valves &amp; accessories,  excavation and back fill</t>
  </si>
  <si>
    <t>- dia. 200 mm</t>
  </si>
  <si>
    <t>- dia. 150 mm</t>
  </si>
  <si>
    <t>- dia. 100 mm</t>
  </si>
  <si>
    <t>Sewerage System Testing &amp; Commissioning</t>
  </si>
  <si>
    <t>Fire Fighting Distribution System</t>
  </si>
  <si>
    <t>Diesel Pump</t>
  </si>
  <si>
    <t>Type      : horizontal split case centrifugal fire pump, UL/FM Standard</t>
  </si>
  <si>
    <t>Cap.      : 750 USGPM</t>
  </si>
  <si>
    <t>Head     : 90 m</t>
  </si>
  <si>
    <t xml:space="preserve"> - c/w control panel</t>
  </si>
  <si>
    <t xml:space="preserve"> - accessories : - Heat Exchanger Piping Assy.</t>
  </si>
  <si>
    <t xml:space="preserve">                       - Flexible Exhaust Connector &amp; Industrial Type Exhaust Silencer</t>
  </si>
  <si>
    <t xml:space="preserve">                       - Engine Jacket Water heater of Pactory Installed</t>
  </si>
  <si>
    <t xml:space="preserve">                       - Fuel Tank, cap. 165 gallon, Fuel system &amp; acc </t>
  </si>
  <si>
    <t xml:space="preserve">                       - and fitting package according to NFPA 20</t>
  </si>
  <si>
    <t xml:space="preserve">                       - Suction Pressure Gauge</t>
  </si>
  <si>
    <t xml:space="preserve">                       - Discharge Pressure Gauge</t>
  </si>
  <si>
    <t xml:space="preserve">                       - Automatic Air Vent</t>
  </si>
  <si>
    <t xml:space="preserve">                       - Main Relief Valve Ø 4" x 4", waste cone Ø 4" x 8"</t>
  </si>
  <si>
    <t xml:space="preserve">                       - Fire Pump Flow meter Ø 6", butt welding</t>
  </si>
  <si>
    <t>Electric Main Pump</t>
  </si>
  <si>
    <t xml:space="preserve"> - accessories : - Suction Pressure Gauge</t>
  </si>
  <si>
    <t xml:space="preserve">                       - Automatic Air Release Valve</t>
  </si>
  <si>
    <t xml:space="preserve">                       - Casing Relief Valve</t>
  </si>
  <si>
    <t>Electric Jockey Pump</t>
  </si>
  <si>
    <t>Cap.      : 10 USGPM</t>
  </si>
  <si>
    <t>Head     : 100 m</t>
  </si>
  <si>
    <t>Hydrant Pillar (two way) +  incl. foundation</t>
  </si>
  <si>
    <t>Hydrant box (outdoor type), incl. hose &amp; nozzle</t>
  </si>
  <si>
    <t>Siamesse connection, incl. foundation</t>
  </si>
  <si>
    <t xml:space="preserve">Piping </t>
  </si>
  <si>
    <t>Carbon Steel Pipe (CSP) sch 40, incl. fittings, support &amp; accessories=</t>
  </si>
  <si>
    <t>Power Distribution System</t>
  </si>
  <si>
    <t>Panels</t>
  </si>
  <si>
    <t>LP (Lighting Panels) / PP (Power Panels)</t>
  </si>
  <si>
    <t>Panel LP - OL (Outdoor Lighting)</t>
  </si>
  <si>
    <t>Panel LVMDP incl Cap Bank 700 kVA incl Grounding</t>
  </si>
  <si>
    <t>Panel MVMDP</t>
  </si>
  <si>
    <t>Transformer 630 kVA</t>
  </si>
  <si>
    <t>Generator 650 kVA Standby incl. Panel Genset DC, Muffler, Accu + Cable, Tools Kit, Manual Book &amp; Certificate Of Origin</t>
  </si>
  <si>
    <t>Panel Control Genset + AMF Syncronizer incl Grounding</t>
  </si>
  <si>
    <t>Daily Tank 600 l, Incl. Pipe Instalations</t>
  </si>
  <si>
    <t>Room Insulation with rockwool density 48kg/m3 completed with cloth glass, wire mwsh, spindel pin.</t>
  </si>
  <si>
    <t>Government Permit &amp; Concerned Departement</t>
  </si>
  <si>
    <t>Power cables</t>
  </si>
  <si>
    <t xml:space="preserve">Cable from Panel LVMDP to Panel LP - OL, NYY 5 x 4 sqmm </t>
  </si>
  <si>
    <t>Cable from Panel LVMDP to Panel  LP/PP Genset Room, NYY 5 x 4 sqmm</t>
  </si>
  <si>
    <t>Cable from Panel LP - OL to Lighting, NYFGbY 3 x 2,5 sqmm, incl. Excavation, Sand, Concrete brick &amp; Compacted Back Fill</t>
  </si>
  <si>
    <t xml:space="preserve">Cable from Panel  ATS/AMF Syncronizer to Panel LVMDP,  </t>
  </si>
  <si>
    <t>- NYY 12 x 1 x 240 sqmm (Vol x12)</t>
  </si>
  <si>
    <t>- NYA 1 x 120 sqmm</t>
  </si>
  <si>
    <t>Sparing GIP dia. 100 mm (4")</t>
  </si>
  <si>
    <t>Testing &amp; Commissioning</t>
  </si>
  <si>
    <t>Site Lighting Systems</t>
  </si>
  <si>
    <t>1.2.1</t>
  </si>
  <si>
    <t>Fixtures Lamp</t>
  </si>
  <si>
    <t>CCTV System</t>
  </si>
  <si>
    <t>1.3.1</t>
  </si>
  <si>
    <t>Equipments</t>
  </si>
  <si>
    <t>Outdoor Fix Camera</t>
  </si>
  <si>
    <t>HUB / Switch 8 port POE</t>
  </si>
  <si>
    <t>1.3.2</t>
  </si>
  <si>
    <t>Cables</t>
  </si>
  <si>
    <t>Cable HUB / Switch to CCTV UTP Cat.6 , incl. Excavation, Sand, Concrete brick &amp; Compacted Back Fill &amp; Conduit PVC 20 mm2 (3/4")</t>
  </si>
  <si>
    <t>Cable HUB / Switch to HUB / Switch UTP Cat.6 , incl. Excavation, Sand, Concrete brick &amp; Compacted Back Fill &amp; Conduit PVC 20 mm2 (3/4")</t>
  </si>
  <si>
    <t>1.3.3</t>
  </si>
  <si>
    <t>Sound System</t>
  </si>
  <si>
    <t xml:space="preserve">Horn Speaker </t>
  </si>
  <si>
    <t>Cable NYMHY 3 x 2,5 sqmm, incl. Excavation, Sand, Concrete brick &amp; Compacted Back Fill &amp; Conduit PVC 20 mm2 (3/4")</t>
  </si>
  <si>
    <t>Lightning Protection System</t>
  </si>
  <si>
    <t>Air Terminal</t>
  </si>
  <si>
    <t>Box Control 600 x 600 mm2</t>
  </si>
  <si>
    <t>Excothermic Welded</t>
  </si>
  <si>
    <t>cable</t>
  </si>
  <si>
    <t>Cable BC 50 mm2</t>
  </si>
  <si>
    <t>Cable BC 70 mm2</t>
  </si>
  <si>
    <t>A.1</t>
  </si>
  <si>
    <t>A.2</t>
  </si>
  <si>
    <t>A.3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</si>
  <si>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</si>
  <si>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</si>
  <si>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</si>
  <si>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</si>
  <si>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</si>
  <si>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</si>
  <si>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</si>
  <si>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</si>
  <si>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</si>
  <si>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SPECIAL CONSTRUCTION WORK</t>
  </si>
  <si>
    <t xml:space="preserve">Hydrant System </t>
  </si>
  <si>
    <t xml:space="preserve">Indoor Hydrant Box </t>
  </si>
  <si>
    <t xml:space="preserve">unit </t>
  </si>
  <si>
    <t>Carbon Steel Pipe SCH.40  incl. fittings, support &amp; accessories</t>
  </si>
  <si>
    <t xml:space="preserve">Sprinkler System </t>
  </si>
  <si>
    <t>Sprinkler Head,Pendent type, quick response K factor 5.6, dia. 1/2"</t>
  </si>
  <si>
    <t>- dia. 40 mm</t>
  </si>
  <si>
    <t>- dia. 25 mm</t>
  </si>
  <si>
    <t>Valve &amp; Accessories</t>
  </si>
  <si>
    <t>Main Control Valve &amp; Accessories , including  ;</t>
  </si>
  <si>
    <t>- Alarm Control Valve 8"</t>
  </si>
  <si>
    <t xml:space="preserve">- Wet Alarm Valve 8" w/basic trim &amp; Pressure Gauge </t>
  </si>
  <si>
    <t>- Retand Chamber</t>
  </si>
  <si>
    <t>- Water Motor Alarm Gong</t>
  </si>
  <si>
    <t xml:space="preserve">Hydrant and Sprinkler System Testing &amp; Commissioning </t>
  </si>
  <si>
    <t>Plumbing System</t>
  </si>
  <si>
    <t xml:space="preserve">Clean Water Distribution System </t>
  </si>
  <si>
    <t>PPR PN-10  incl. fittings, support &amp; accessories</t>
  </si>
  <si>
    <t>- dia. 20 mm</t>
  </si>
  <si>
    <t>- dia. 15 mm</t>
  </si>
  <si>
    <t xml:space="preserve">Valve &amp; Accessories </t>
  </si>
  <si>
    <t xml:space="preserve">- Gate Valve dia.32 mm </t>
  </si>
  <si>
    <t xml:space="preserve">Waste Water Distribution System </t>
  </si>
  <si>
    <t xml:space="preserve">Black Water </t>
  </si>
  <si>
    <t>PVC,  class 10 kg/cm²  incl. fitting, accessories,  excavation and back fill</t>
  </si>
  <si>
    <t>- dia. 125 mm</t>
  </si>
  <si>
    <t xml:space="preserve">Grey Water </t>
  </si>
  <si>
    <t xml:space="preserve">Vent Pipe </t>
  </si>
  <si>
    <t>PVC,  class 5 kg/cm²  incl. fitting, support &amp; accessories</t>
  </si>
  <si>
    <t xml:space="preserve">Clean Out </t>
  </si>
  <si>
    <t>- CleanOut dia. 50 mm</t>
  </si>
  <si>
    <t>- CleanOut dia. 100 mm</t>
  </si>
  <si>
    <t xml:space="preserve">Plumbing System Testing &amp; Commissioning </t>
  </si>
  <si>
    <t>Ventilating System</t>
  </si>
  <si>
    <t>Exhaust fan Incl. Cable Power, Installation, &amp; Support</t>
  </si>
  <si>
    <t>2.2.1</t>
  </si>
  <si>
    <t xml:space="preserve">Exhaust Fan - Ceiling Mounted type </t>
  </si>
  <si>
    <t>capacity  : 70 CFM</t>
  </si>
  <si>
    <t>power  : 30 watt</t>
  </si>
  <si>
    <t>stat. pressure  : 0.2 InWG</t>
  </si>
  <si>
    <t>2.2.2</t>
  </si>
  <si>
    <t>Exhaust Fan - Mini Inline Centrifugal type</t>
  </si>
  <si>
    <t>capacity  : 280 CFM</t>
  </si>
  <si>
    <t>power  : 100 watt</t>
  </si>
  <si>
    <t>stat. pressure  : 0.25  InWG</t>
  </si>
  <si>
    <t>capacity  : 350 CFM</t>
  </si>
  <si>
    <t>power  : 140 watt</t>
  </si>
  <si>
    <t>power  : 440 watt</t>
  </si>
  <si>
    <t>stat. pressure  : 0.4  InWG</t>
  </si>
  <si>
    <t xml:space="preserve">Air Conditioning System </t>
  </si>
  <si>
    <t>Air Conditioning - refrigerant R410A incl. Cable Power, Installation, &amp; Support</t>
  </si>
  <si>
    <t>2.3.1</t>
  </si>
  <si>
    <t>2.3.2</t>
  </si>
  <si>
    <t>AC Indoor Unit - Duct Connected Type - VRF System</t>
  </si>
  <si>
    <t>2.3.3</t>
  </si>
  <si>
    <t>Refrigerant Pipe</t>
  </si>
  <si>
    <t>Copper pipe with insulation incl. metal support &amp; refnet joint (Liquid &amp; Gas)</t>
  </si>
  <si>
    <t>Drain Pipe</t>
  </si>
  <si>
    <t>PVC pipe 10 kg/cm2 incl. Support, Fitting, &amp; Acc</t>
  </si>
  <si>
    <t>Ducting System</t>
  </si>
  <si>
    <t>Supply Air Duct</t>
  </si>
  <si>
    <t>Galvanized steel sheet, incl. Insulation &amp; support (Square Duct)</t>
  </si>
  <si>
    <t>- Zinc Galvanize 60</t>
  </si>
  <si>
    <r>
      <t>m</t>
    </r>
    <r>
      <rPr>
        <vertAlign val="superscript"/>
        <sz val="10"/>
        <rFont val="Arial"/>
        <family val="2"/>
      </rPr>
      <t>2</t>
    </r>
  </si>
  <si>
    <t>- Zinc Galvanize 50</t>
  </si>
  <si>
    <t>Return Air Duct</t>
  </si>
  <si>
    <t>Plenum Box (For Supply Air Duct)</t>
  </si>
  <si>
    <t>Galvanized steel sheet, incl. Double Insulation &amp; support (Square Duct)</t>
  </si>
  <si>
    <t>- Zinc Galvanize 80</t>
  </si>
  <si>
    <t>Plenum Box (For Return Air Duct)</t>
  </si>
  <si>
    <t>Exhaust Duct</t>
  </si>
  <si>
    <t>Galvanized steel sheet, incl. support (Square Duct)</t>
  </si>
  <si>
    <t>Galvanized steel sheet, incl. support (Round Duct)</t>
  </si>
  <si>
    <t>Fresh Air Duct</t>
  </si>
  <si>
    <t>Galvanized steel sheet, incl. support</t>
  </si>
  <si>
    <t>Flexible Duct Insulated dia. 200 mm (8")</t>
  </si>
  <si>
    <t>Air outlets and inlets</t>
  </si>
  <si>
    <t xml:space="preserve">Supply Air Grille (SAG) </t>
  </si>
  <si>
    <t>- 72" x 20"</t>
  </si>
  <si>
    <t>- 52" x 8"</t>
  </si>
  <si>
    <t xml:space="preserve">Supply Air Diffuser (SAD) </t>
  </si>
  <si>
    <t>- 60" x 7"</t>
  </si>
  <si>
    <t>Return Air Grille (RAG)</t>
  </si>
  <si>
    <t>- 40" x 10"</t>
  </si>
  <si>
    <t xml:space="preserve">Exhaust Air Grille (EAG) </t>
  </si>
  <si>
    <t>- 10" x 10"</t>
  </si>
  <si>
    <t>- 8" x 8"</t>
  </si>
  <si>
    <t>Non-Return Damper (NRD)</t>
  </si>
  <si>
    <t>- 10" x 14"</t>
  </si>
  <si>
    <t>- 8" x 6"</t>
  </si>
  <si>
    <t>- 4" x 6"</t>
  </si>
  <si>
    <t>Fire Damper (FD), Include Fuse</t>
  </si>
  <si>
    <t>- 24" x 18"</t>
  </si>
  <si>
    <t>- 10" x 8"</t>
  </si>
  <si>
    <t>Volume Damper (VD)</t>
  </si>
  <si>
    <t>- 6" x 8"</t>
  </si>
  <si>
    <t>- 6" x 6"</t>
  </si>
  <si>
    <t>Motorized Volume Damper (MVD)</t>
  </si>
  <si>
    <t>Testing &amp; Commisioning</t>
  </si>
  <si>
    <t>PVC,  class 10 kg/cm²  incl. fitting, support &amp; accessories</t>
  </si>
  <si>
    <r>
      <t xml:space="preserve">EF. 1-01 </t>
    </r>
    <r>
      <rPr>
        <i/>
        <sz val="10"/>
        <rFont val="Arial"/>
        <family val="2"/>
      </rPr>
      <t>(Toilet Female)</t>
    </r>
  </si>
  <si>
    <t>Air Conditioning System</t>
  </si>
  <si>
    <t>AC Indoor unit - Ceiling Cassette 4 Way Type - VRF System</t>
  </si>
  <si>
    <t>FCU 1-01 (Adult Collection), cap. 38.200 Btu/H</t>
  </si>
  <si>
    <t>FCU 1-02 (Working Group), cap. 38.200 Btu/H</t>
  </si>
  <si>
    <t>FCU 1-04 (Lobby &amp; Reading Room), cap. 47.800 Btu/H</t>
  </si>
  <si>
    <t>FCU 1-06 (Staff Office), cap. 47.800 Btu/H</t>
  </si>
  <si>
    <t>FCU 1-08 (Conservation Room), cap. 47.800 Btu/H</t>
  </si>
  <si>
    <t>FCU 1-09 (Copy Room), cap. 15.400 Btu/H</t>
  </si>
  <si>
    <t>AC Indoor Unit - Duct Mounted Type - VRF System</t>
  </si>
  <si>
    <t>FCU 1-03  (Main Lobby &amp; Lounge), cap. 95.500 Btu/H</t>
  </si>
  <si>
    <t>FCU 1-07  (Meeting Room), cap. 30.700 Btu/H</t>
  </si>
  <si>
    <t>AC Indoor Unit - Wall Mounted Type - VRF System</t>
  </si>
  <si>
    <t>FCU 1-11  (Server Room), cap. 24.200 Btu/H</t>
  </si>
  <si>
    <t>AC Unit - Wall Mounted Type - Single Split</t>
  </si>
  <si>
    <t>FCU/CU 1-12  (Server Room), cap. 24.200 Btu/H</t>
  </si>
  <si>
    <t>- 70" x 6"</t>
  </si>
  <si>
    <t>- 36" x 8"</t>
  </si>
  <si>
    <t>- 28" x 18"</t>
  </si>
  <si>
    <t xml:space="preserve">- Gate Valve dia.40 mm </t>
  </si>
  <si>
    <t>capacity  : 170 CFM</t>
  </si>
  <si>
    <t>stat. pressure  : 0.2  InWG</t>
  </si>
  <si>
    <t>2.4.1</t>
  </si>
  <si>
    <t>FCU 2-02 (Copy Center), cap. 9.600 Btu/H</t>
  </si>
  <si>
    <t>FCU 2-03 (Lobby), cap. 47.800 Btu/H</t>
  </si>
  <si>
    <t>2.4.2</t>
  </si>
  <si>
    <t>2.4.3</t>
  </si>
  <si>
    <t>2.4.4</t>
  </si>
  <si>
    <t>2.4.5</t>
  </si>
  <si>
    <t>- 14" x 14"</t>
  </si>
  <si>
    <t>- 26" x 14"</t>
  </si>
  <si>
    <t>- 14" x 12"</t>
  </si>
  <si>
    <t>- 12" x 10"</t>
  </si>
  <si>
    <t xml:space="preserve">- Automatoc Air Vent </t>
  </si>
  <si>
    <t xml:space="preserve">- Pressure Gauge </t>
  </si>
  <si>
    <t xml:space="preserve">Automatic Air Vent </t>
  </si>
  <si>
    <r>
      <t xml:space="preserve">EF.3-01 </t>
    </r>
    <r>
      <rPr>
        <i/>
        <sz val="10"/>
        <rFont val="Arial"/>
        <family val="2"/>
      </rPr>
      <t xml:space="preserve"> (Kitchen)</t>
    </r>
  </si>
  <si>
    <t>capacity  : 620 CFM</t>
  </si>
  <si>
    <t>power  : 200 watt</t>
  </si>
  <si>
    <r>
      <t xml:space="preserve">EF.3-02 </t>
    </r>
    <r>
      <rPr>
        <i/>
        <sz val="10"/>
        <rFont val="Arial"/>
        <family val="2"/>
      </rPr>
      <t xml:space="preserve"> (Toilet)</t>
    </r>
  </si>
  <si>
    <t>capacity  : 420 CFM</t>
  </si>
  <si>
    <t>capacity  : 2540 CFM</t>
  </si>
  <si>
    <t>power  : 1200 watt</t>
  </si>
  <si>
    <t>2.2.3</t>
  </si>
  <si>
    <t>power  : 370 watt</t>
  </si>
  <si>
    <t>stat. pressure  : 0.5  InWG</t>
  </si>
  <si>
    <t>power  : 4000 watt</t>
  </si>
  <si>
    <t>FCU 3-01 (Café), cap. 30.700 Btu/H</t>
  </si>
  <si>
    <t>AC Outdoor Unit - VRF System</t>
  </si>
  <si>
    <t>CU - 01  (Roof Floor), cap. 553.000 Btu/H, For FCU In Ground Floor</t>
  </si>
  <si>
    <t>Set</t>
  </si>
  <si>
    <t>CU - 02  (Roof Floor), cap. 324.000 Btu/H, For FCU In 1st, 2nd &amp; Roof Floor</t>
  </si>
  <si>
    <t>AC Unit - AHU</t>
  </si>
  <si>
    <t>Copper pipe with insulation incl. metal support (Liquid &amp; Gas)</t>
  </si>
  <si>
    <t>Intake Air Grille (IAG)</t>
  </si>
  <si>
    <t>(Security System, Fire Alarm System, Fire Fitting System, CCTV System)</t>
  </si>
  <si>
    <t>Security System</t>
  </si>
  <si>
    <t>UPS 1.2KVA</t>
  </si>
  <si>
    <t>iclass Card, ISO, PVC Blank White</t>
  </si>
  <si>
    <t>Access Door, Consist of :</t>
  </si>
  <si>
    <t>- Exit Push Button</t>
  </si>
  <si>
    <t>- Emergency Break Glass</t>
  </si>
  <si>
    <t>Cable from Card Reader Control Unit to Door Contact, Unshielded Twisted Pair Cat. 6 4 pairs, incl. Conduit PVC 20 mm (3/4")</t>
  </si>
  <si>
    <t>Cable from HUB / Switch to Card Reader Control Unit, Unshielded Twisted Pair Cat. 6 4 pairs, incl. Conduit PVC 20 mm (3/4")</t>
  </si>
  <si>
    <t>Video Surveillance / CCTV System</t>
  </si>
  <si>
    <t>Fixed Dome Camera</t>
  </si>
  <si>
    <t xml:space="preserve">Network Video Recorder (NVR) 32 ch incl HDMI Cable 2m, HDMI cable 30 m &amp; HDMI Splitter + HDMI Extender (30 m) </t>
  </si>
  <si>
    <t xml:space="preserve">PC Computer, Seagate 500 GB SATA c/w keyboard, LED 21.5" </t>
  </si>
  <si>
    <t>32" LED TV Monitor</t>
  </si>
  <si>
    <t>32" LED TV Monitor (Guard House/Security room)</t>
  </si>
  <si>
    <t>UPS 3 Kva</t>
  </si>
  <si>
    <t xml:space="preserve">HUB / Switch 16 port </t>
  </si>
  <si>
    <t>1.2.2</t>
  </si>
  <si>
    <t>`</t>
  </si>
  <si>
    <t>Cable from HUB / Switch to CCTV , Unshielded Twisted Pair Cat. 6 4 pairs, incl. Conduit PVC 20 mm (3/4")</t>
  </si>
  <si>
    <t>Cable from HUB / Switch to HUB / Switch , Unshielded Twisted Pair Cat. 6 4 pairs, incl. Conduit PVC 20 mm (3/4")</t>
  </si>
  <si>
    <t>1.2.3</t>
  </si>
  <si>
    <t>Fire Alarm System</t>
  </si>
  <si>
    <t>Smoke Detector conventional</t>
  </si>
  <si>
    <t>Manual call point conventional</t>
  </si>
  <si>
    <t>Alarm Bell</t>
  </si>
  <si>
    <t>Flash Light</t>
  </si>
  <si>
    <t>Conventional zone module</t>
  </si>
  <si>
    <t>Output Modules for  Bell, and Flashing Lamp</t>
  </si>
  <si>
    <t>TB - FA.GF</t>
  </si>
  <si>
    <t>MCFA Addressable incl.  Alarm Bell,  Manual Break glass addressable, Battery, Surge Protection, Relay Module, Power Supply &amp; Grounding</t>
  </si>
  <si>
    <t>Annunciator</t>
  </si>
  <si>
    <t>Installation for Fire Alarm</t>
  </si>
  <si>
    <t>Point</t>
  </si>
  <si>
    <t>Installation for Alarm Bell</t>
  </si>
  <si>
    <t>Cable from MCFA to TB - FA. GF, Shielded Twisted Pair (STP) 2 pair, incl. Conduit PVC 20 mm (3/4")</t>
  </si>
  <si>
    <t>SDP  (Sub Distribution Panel)</t>
  </si>
  <si>
    <t>Panels SDP - 1</t>
  </si>
  <si>
    <t>Panel LP / PP - 1.A</t>
  </si>
  <si>
    <t>Panel LP / PP - 1.B</t>
  </si>
  <si>
    <t>Panel  PP - 1.C (AC)</t>
  </si>
  <si>
    <t>Panel  PP - 1.D (AC)</t>
  </si>
  <si>
    <t>Cable from Panel LVMDP to Panel SDP - 1, NYY 4 x 70 sqmm + NYA 1 x 50 sqmm</t>
  </si>
  <si>
    <t xml:space="preserve">Cable from Panel SDP - 1 to Panel LP / PP -1.A , NYY 5 x 10 sqmm </t>
  </si>
  <si>
    <t xml:space="preserve">Cable from Panel SDP - 1 to Panel LP / PP -1.B , NYY 5 x 16 sqmm </t>
  </si>
  <si>
    <t xml:space="preserve">Cable from Panel SDP - 1 to Panel PP -1.C (AC) , NYY 5 x 6 sqmm </t>
  </si>
  <si>
    <t xml:space="preserve">Cable from Panel SDP - 1 to Panel PP -1.D (AC) , NYY 5 x 10 sqmm </t>
  </si>
  <si>
    <t xml:space="preserve">Installation for GPO'S </t>
  </si>
  <si>
    <t>Cable Tray and Cable Ladder  incl. support and accessories</t>
  </si>
  <si>
    <t>Electrical Tray Cable 300 x 100 mm2</t>
  </si>
  <si>
    <t>Electronic Tray Cable 150 x 100 mm2</t>
  </si>
  <si>
    <t>Electrical Ladder Cable 300 x 100 mm2</t>
  </si>
  <si>
    <t>Electronic Ladder Cable 150 x 100 mm2</t>
  </si>
  <si>
    <t xml:space="preserve">General Power Outlet (GPO) </t>
  </si>
  <si>
    <t>Socket Outlet GPO 1 Phase, 16 A</t>
  </si>
  <si>
    <t xml:space="preserve">Double GPO'S 16 A, 1 phase </t>
  </si>
  <si>
    <t>Lighting System</t>
  </si>
  <si>
    <t>Ton Tempo, SON - T 250 w</t>
  </si>
  <si>
    <t>Downlight 18 w</t>
  </si>
  <si>
    <t>Downlight 2 x 42 w</t>
  </si>
  <si>
    <t>Switches</t>
  </si>
  <si>
    <t>Single Switch 1 Phase 10 A</t>
  </si>
  <si>
    <t xml:space="preserve">Double Switch 1 Phase 10 A </t>
  </si>
  <si>
    <t>Hotel Single Switch 1 Phase 10 A</t>
  </si>
  <si>
    <t>Grid Switch 4 Gang 1 Phase 10 A</t>
  </si>
  <si>
    <t>Installation for Lighting</t>
  </si>
  <si>
    <t>Telecommunication System</t>
  </si>
  <si>
    <t>Socket Outlet Telephone</t>
  </si>
  <si>
    <t>Handset</t>
  </si>
  <si>
    <t>TB - TP.GF 20 pairs</t>
  </si>
  <si>
    <t>MDF - TP 250 Pair</t>
  </si>
  <si>
    <t xml:space="preserve">PABX 30 / 200 w/ Operator Console, incl. Battery for Back Up, Software for Billing System &amp; ACER PC w/ Printer A4 for Admin &amp; Billing System </t>
  </si>
  <si>
    <t>Installation for Telephone</t>
  </si>
  <si>
    <t>Cable from MDF - TP to TB - TP.GF , Steel - K 001 70 x 2 x 0,6 sqmm, incl. Conduit PVC 20 mm (3/4")</t>
  </si>
  <si>
    <t>Data System</t>
  </si>
  <si>
    <t>Socket Outlet Data</t>
  </si>
  <si>
    <t>Double Socket Outlet Data</t>
  </si>
  <si>
    <t>Wireless Access Point</t>
  </si>
  <si>
    <t>HUB / Switch 16 port</t>
  </si>
  <si>
    <t>Patch Panel HUB / Switch 24 port</t>
  </si>
  <si>
    <t>Rack 8U</t>
  </si>
  <si>
    <t>Rack 42U</t>
  </si>
  <si>
    <t>Installation for Data</t>
  </si>
  <si>
    <t>2.5.1</t>
  </si>
  <si>
    <t xml:space="preserve">Wall Mounted Speaker </t>
  </si>
  <si>
    <t>Ceiling Speaker 3 w</t>
  </si>
  <si>
    <t>Digital Voice Evacuation</t>
  </si>
  <si>
    <t>MP3/CD/DVD Player</t>
  </si>
  <si>
    <t>Emergency Mic w/chime</t>
  </si>
  <si>
    <t>Remote Microphone</t>
  </si>
  <si>
    <t>AM/FM Tuner</t>
  </si>
  <si>
    <t>Digital Matrix Mixer w/ Equalizer Program</t>
  </si>
  <si>
    <t>Mixer Amplifier 240 Watt</t>
  </si>
  <si>
    <t>Power Amplifier 240W</t>
  </si>
  <si>
    <t>Speaker Selector 10ch</t>
  </si>
  <si>
    <t>Cabinet Rack w/Acc.</t>
  </si>
  <si>
    <t>MDF - SS. 120 Pair</t>
  </si>
  <si>
    <t>TB - SS. A 10 Pair</t>
  </si>
  <si>
    <t>Car Call Mic w/chime</t>
  </si>
  <si>
    <t>2.5.2</t>
  </si>
  <si>
    <t>Installation for Sound System</t>
  </si>
  <si>
    <t>Cable from MDF - SS to TB - SS. GF, NYMHY 3 x 2,5 mm2, incl. Conduit PVC 20 mm (3/4")</t>
  </si>
  <si>
    <t>2.5.3</t>
  </si>
  <si>
    <t xml:space="preserve">Fixed Dome Camera </t>
  </si>
  <si>
    <t>TB - FA. A</t>
  </si>
  <si>
    <t>Cable from TB - FA. GF to TB - FA. A, Shielded Twisted Pair (STP) 2 pair, incl. Conduit PVC 20 mm (3/4")</t>
  </si>
  <si>
    <t>Panels SDP - 2</t>
  </si>
  <si>
    <t xml:space="preserve">Panels LP / PP - 2.A </t>
  </si>
  <si>
    <t>Panels LP / PP - 2.B</t>
  </si>
  <si>
    <t>Panels PP - 2.C (AC)</t>
  </si>
  <si>
    <t>Panels PP - 2.D (AC)</t>
  </si>
  <si>
    <t>Cable from Panel LVMDP to Panel SDP - 2, NYY 4 x 35 sqmm + NYA 1 x 25 sqmm</t>
  </si>
  <si>
    <t xml:space="preserve">Cable from Panel SDP - 2 to Panel LP / PP - 2.A, NYY 5 x 16  sqmm </t>
  </si>
  <si>
    <t xml:space="preserve">Cable from Panel SDP - 2 to Panel LP / PP - 2.B, NYY 5 x 6  sqmm </t>
  </si>
  <si>
    <t xml:space="preserve">Cable from Panel SDP - 2 to Panel PP - 2.C (AC) , NYY 5 x 6  sqmm </t>
  </si>
  <si>
    <t xml:space="preserve">Cable from Panel SDP - 2 to Panel  PP - 2.D (AC) , NYY 5 x 4  sqmm </t>
  </si>
  <si>
    <t>Hanset</t>
  </si>
  <si>
    <t>TB - TP. A 20 pairs</t>
  </si>
  <si>
    <t>Cable from MDF - TP to TB - TP. A, Steel - K 001 20 x 2 x 0,6 sqmm, incl. Conduit PVC 20 mm (3/4")</t>
  </si>
  <si>
    <t>HUB / Switch 24 port</t>
  </si>
  <si>
    <t>TB - SS. A 10 pair</t>
  </si>
  <si>
    <t>Cable from MDF - SS to TB - SS. A, NYMHY 3 x 2,5 mm2, incl. Conduit PVC 20 mm (3/4")</t>
  </si>
  <si>
    <t>Cable from Card Reader Control Unit to Door Contact, Unshielded Twisted Pair Cat. 5 4 pairs, incl. Conduit PVC 20 mm (3/4")</t>
  </si>
  <si>
    <t>Cable from HUB / Switch to Card Reader Control Unit, Unshielded Twisted Pair Cat. 5 4 pairs, incl. Conduit PVC 20 mm (3/4")</t>
  </si>
  <si>
    <t>Heat Detector conventional</t>
  </si>
  <si>
    <t>TB - FA. B</t>
  </si>
  <si>
    <t>Cable from TB - FA. A to TB - FA. B, Shielded Twisted Pair (STP) 18 AWG 2 pair, Shielded Twisted Pair (STP) 2 pair, incl. Conduit PVC 20 mm (3/4")</t>
  </si>
  <si>
    <t>Panels SDP - 3</t>
  </si>
  <si>
    <t>Panels LP / PP - 3.A</t>
  </si>
  <si>
    <t>Panels LP / PP - 3.B</t>
  </si>
  <si>
    <t xml:space="preserve">Panels PP - 3.C (AC) </t>
  </si>
  <si>
    <t xml:space="preserve">Cable from Panel LVMDP to Panel SDP - 3, </t>
  </si>
  <si>
    <t>- NYY 4 x 1 x 300 sqmm (Vol x 4)</t>
  </si>
  <si>
    <t xml:space="preserve">- NYA 1 x 25 sqmm </t>
  </si>
  <si>
    <t xml:space="preserve">Cable from Panel SDP - 3 to Panel LP / PP 3.A , NYY 5 x  10 sqmm </t>
  </si>
  <si>
    <t xml:space="preserve">Cable from Panel SDP - 3 to Panel LP / PP 3.B , NYY 5 x  4 sqmm </t>
  </si>
  <si>
    <t xml:space="preserve">Cable from Panel SDP - 3 to Panel PP - 3.C (AC), NYY 5 x  4 sqmm </t>
  </si>
  <si>
    <t>Hotel Double Switch 1 Phase 10 A</t>
  </si>
  <si>
    <t>TB - TP. B 10 pairs</t>
  </si>
  <si>
    <t>Cable from MDF - TP to TB - TP. B, Steel - K 001 20 x 2 x 0,6 sqmm, incl. Conduit PVC 20 mm (3/4")</t>
  </si>
  <si>
    <t xml:space="preserve">Wireless Access Point </t>
  </si>
  <si>
    <t>TB - SS. B 10 pair</t>
  </si>
  <si>
    <t>Cable from MDF - SS to TB - SS. B, NYMHY 3 x 2,5 mm2, incl. Conduit PVC 20 mm (3/4")</t>
  </si>
  <si>
    <t xml:space="preserve"> Fixed Dome Camera </t>
  </si>
  <si>
    <t>TB - FA. C</t>
  </si>
  <si>
    <t>Cable from TB - FA. B to TB - FA. C, Shielded Twisted Pair (STP) 18 AWG 2 pair, incl. Conduit PVC 20 mm (3/4")</t>
  </si>
  <si>
    <t>Cable from TB - FA. C to MCFA, Shielded Twisted Pair (STP) 18 AWG 2 pair, incl. Conduit PVC 20 mm (3/4")</t>
  </si>
  <si>
    <t>Panels PP - Lift</t>
  </si>
  <si>
    <t>Panels PP - AHU</t>
  </si>
  <si>
    <t>Panels PP - CU</t>
  </si>
  <si>
    <t xml:space="preserve">Cable from Panel SDP - 3 to Panel PP - Lift , NYY 5 x  10 sqmm </t>
  </si>
  <si>
    <t xml:space="preserve">Cable from Panel SDP - 3 to Panel PP - AHU , NYY 5 x  6 sqmm </t>
  </si>
  <si>
    <t xml:space="preserve">Cable from Panel SDP - 3 to Panel PP - CU, </t>
  </si>
  <si>
    <t>- NYY 4 x 1 x 150 sqmm (Vol x 4)</t>
  </si>
  <si>
    <t xml:space="preserve">- NYA 1 x 120 sqmm </t>
  </si>
  <si>
    <t>HUB / Switch 8 port</t>
  </si>
  <si>
    <t>Cable from Patch Panel HUB / Switch 16 port to HUB / Switch 8 port, Unshielded Twisted Pair Cat. 6 4 pairs, incl. Conduit PVC 20 mm (3/4")</t>
  </si>
  <si>
    <t>Cable from MDF - SS to TB - SS. C, NYMHY 3 x 2,5 mm2, incl. Conduit PVC 20 mm (3/4")</t>
  </si>
  <si>
    <t>Exhaust Fan - Wall Mounted type</t>
  </si>
  <si>
    <r>
      <t xml:space="preserve">EF.4-01 </t>
    </r>
    <r>
      <rPr>
        <i/>
        <sz val="10"/>
        <rFont val="Arial"/>
        <family val="2"/>
      </rPr>
      <t xml:space="preserve"> (Pump Room)</t>
    </r>
  </si>
  <si>
    <t>capacity  : 800 CFM</t>
  </si>
  <si>
    <t>power  : 260 watt</t>
  </si>
  <si>
    <t>Exhaust Fan - Inline Centrifugal type</t>
  </si>
  <si>
    <r>
      <t xml:space="preserve">EF.4-02 </t>
    </r>
    <r>
      <rPr>
        <i/>
        <sz val="10"/>
        <rFont val="Arial"/>
        <family val="2"/>
      </rPr>
      <t xml:space="preserve"> (Generator Room)</t>
    </r>
  </si>
  <si>
    <t>capacity  : 2200 CFM</t>
  </si>
  <si>
    <t>power  : 690 watt</t>
  </si>
  <si>
    <r>
      <t xml:space="preserve">EF.4-03 </t>
    </r>
    <r>
      <rPr>
        <i/>
        <sz val="10"/>
        <rFont val="Arial"/>
        <family val="2"/>
      </rPr>
      <t xml:space="preserve"> (Trafo Room)</t>
    </r>
  </si>
  <si>
    <t>capacity  : 3800 CFM</t>
  </si>
  <si>
    <r>
      <t xml:space="preserve">EF.4-04 </t>
    </r>
    <r>
      <rPr>
        <i/>
        <sz val="10"/>
        <rFont val="Arial"/>
        <family val="2"/>
      </rPr>
      <t xml:space="preserve"> (Cubical Room)</t>
    </r>
  </si>
  <si>
    <t>capacity  : 1400 CFM</t>
  </si>
  <si>
    <t>Exhaust Grille (EG)</t>
  </si>
  <si>
    <t>- 20" x 16"</t>
  </si>
  <si>
    <t>- 16" x 14"</t>
  </si>
  <si>
    <t>Panel LP / PP - PH (Power House)</t>
  </si>
  <si>
    <t>Panel LP / PP - PR (Pump Room)</t>
  </si>
  <si>
    <t xml:space="preserve">Cable from Panel LVMDP to Panel LP / PP - PH (Power House),  NYY 5 x 4 sqmm </t>
  </si>
  <si>
    <t>Cable from Panel LVMDP to Panel LP / PP - PR (Pump Room),  NYY 4 x 95 sqmm + NYA 1 x 70 sqmm</t>
  </si>
  <si>
    <t>TL-5 2 x 36 w Flourescent, Weather proof surface mounted</t>
  </si>
  <si>
    <t>C.1</t>
  </si>
  <si>
    <t>C.1.1</t>
  </si>
  <si>
    <t>Structural Work</t>
  </si>
  <si>
    <t>Top Floor FFL + 15.600</t>
  </si>
  <si>
    <t>Site Construction Work</t>
  </si>
  <si>
    <t>Concrete Work</t>
  </si>
  <si>
    <t>Metal Work</t>
  </si>
  <si>
    <t xml:space="preserve">Roof Floor (TOC. +19.200) </t>
  </si>
  <si>
    <t>C.1.2</t>
  </si>
  <si>
    <t>Architectural Work</t>
  </si>
  <si>
    <t>C.1.3</t>
  </si>
  <si>
    <t>Mechanical Work</t>
  </si>
  <si>
    <t>3.1.1</t>
  </si>
  <si>
    <t>3.1.2</t>
  </si>
  <si>
    <t>3.3.1</t>
  </si>
  <si>
    <t>3.3.2</t>
  </si>
  <si>
    <t>Special Construction Work</t>
  </si>
  <si>
    <t>Conveying System Work</t>
  </si>
  <si>
    <t>Masonry Work</t>
  </si>
  <si>
    <t>Thermal &amp; Moisture Protection Work</t>
  </si>
  <si>
    <t>Doors &amp; Windows Work</t>
  </si>
  <si>
    <t>Finishes Work</t>
  </si>
  <si>
    <t>Specialties Work</t>
  </si>
  <si>
    <t xml:space="preserve">PLUMBING FIXTURES  </t>
  </si>
  <si>
    <t>CONVEYING SYSTEM WORK</t>
  </si>
  <si>
    <t>3.4.1</t>
  </si>
  <si>
    <t>3.4.2</t>
  </si>
  <si>
    <t>3.4.3</t>
  </si>
  <si>
    <t>3.4.4</t>
  </si>
  <si>
    <t>3.4.5</t>
  </si>
  <si>
    <t>3.4.6</t>
  </si>
  <si>
    <t>3.4.7</t>
  </si>
  <si>
    <t>C.1.4</t>
  </si>
  <si>
    <t>Electrical Work</t>
  </si>
  <si>
    <t>C.2</t>
  </si>
  <si>
    <r>
      <t xml:space="preserve">Slab (TOC </t>
    </r>
    <r>
      <rPr>
        <b/>
        <sz val="10"/>
        <rFont val="Calibri"/>
        <family val="2"/>
      </rPr>
      <t>±</t>
    </r>
    <r>
      <rPr>
        <b/>
        <sz val="10"/>
        <rFont val="Arial"/>
        <family val="2"/>
      </rPr>
      <t xml:space="preserve"> 0.050)</t>
    </r>
  </si>
  <si>
    <r>
      <t xml:space="preserve">Roof (TOC </t>
    </r>
    <r>
      <rPr>
        <b/>
        <sz val="10"/>
        <rFont val="Calibri"/>
        <family val="2"/>
      </rPr>
      <t>±</t>
    </r>
    <r>
      <rPr>
        <b/>
        <sz val="10"/>
        <rFont val="Arial"/>
        <family val="2"/>
      </rPr>
      <t xml:space="preserve"> 4.150)</t>
    </r>
  </si>
  <si>
    <t>C.2.3</t>
  </si>
  <si>
    <t>C.2.4</t>
  </si>
  <si>
    <t>(m)</t>
  </si>
  <si>
    <t>- Card Reader</t>
  </si>
  <si>
    <t xml:space="preserve">IP Access Controller </t>
  </si>
  <si>
    <t xml:space="preserve">PC workstation set include software &amp; printer </t>
  </si>
  <si>
    <t>(n)</t>
  </si>
  <si>
    <t>(o)</t>
  </si>
  <si>
    <t>Fire Fighting System Testing &amp; Commissioning</t>
  </si>
  <si>
    <t>Type      : Vertical multi stage</t>
  </si>
  <si>
    <t>HVAC System Testing &amp; Commisioning</t>
  </si>
  <si>
    <t xml:space="preserve">TESTING &amp; COMMISSIONING </t>
  </si>
  <si>
    <t>Speed : 1 m/s</t>
  </si>
  <si>
    <t>Capacity : 800 kg / 11 Person</t>
  </si>
  <si>
    <t>L1 (Passanger/Service Lift), Roomless</t>
  </si>
  <si>
    <t>LIFT</t>
  </si>
  <si>
    <t>AHU Control</t>
  </si>
  <si>
    <t>- 62" x 62"</t>
  </si>
  <si>
    <t>- 12" x 12", Include Gravity Damper</t>
  </si>
  <si>
    <t>- 28" x 14", Include Gravity Damper</t>
  </si>
  <si>
    <t>AHU 2-04  (Heritage Library), cap. 166.700 Btu/H</t>
  </si>
  <si>
    <t>AHU 2-03  (Heritage Library), cap. 109.500 Btu/H</t>
  </si>
  <si>
    <t>AHU 2-02  (Library Conservation), cap. 190.500 Btu/H</t>
  </si>
  <si>
    <t>AHU 2-01  (Nationale Archieve), cap. 276.300 Btu/H</t>
  </si>
  <si>
    <t>CU - 03  (Roof Floor), cap. 461.000 Btu/H, For AHU In 2nd Floor</t>
  </si>
  <si>
    <t>stat. pressure  : 1.2  InWG</t>
  </si>
  <si>
    <t>capacity  : 7750 CFM</t>
  </si>
  <si>
    <r>
      <t xml:space="preserve">IF.A-03 </t>
    </r>
    <r>
      <rPr>
        <i/>
        <sz val="10"/>
        <rFont val="Arial"/>
        <family val="2"/>
      </rPr>
      <t xml:space="preserve"> (General Building)</t>
    </r>
  </si>
  <si>
    <t>power  : 900 watt</t>
  </si>
  <si>
    <t>capacity  : 1550 CFM</t>
  </si>
  <si>
    <r>
      <t xml:space="preserve">IF.A-02 </t>
    </r>
    <r>
      <rPr>
        <i/>
        <sz val="10"/>
        <rFont val="Arial"/>
        <family val="2"/>
      </rPr>
      <t xml:space="preserve"> (Auditorium)</t>
    </r>
  </si>
  <si>
    <t>Intake Fan - Centrifugal With VSD type</t>
  </si>
  <si>
    <t>power  : 310 watt</t>
  </si>
  <si>
    <t>capacity  : 650 CFM</t>
  </si>
  <si>
    <r>
      <t xml:space="preserve">IF.A-05 </t>
    </r>
    <r>
      <rPr>
        <i/>
        <sz val="10"/>
        <rFont val="Arial"/>
        <family val="2"/>
      </rPr>
      <t xml:space="preserve"> (Children Room)</t>
    </r>
  </si>
  <si>
    <r>
      <t xml:space="preserve">IF.A-04 </t>
    </r>
    <r>
      <rPr>
        <i/>
        <sz val="10"/>
        <rFont val="Arial"/>
        <family val="2"/>
      </rPr>
      <t xml:space="preserve"> (Teenager Room)</t>
    </r>
  </si>
  <si>
    <t>power  : 470 watt</t>
  </si>
  <si>
    <t>capacity  : 1000 CFM</t>
  </si>
  <si>
    <r>
      <t xml:space="preserve">IF.A-01 </t>
    </r>
    <r>
      <rPr>
        <i/>
        <sz val="10"/>
        <rFont val="Arial"/>
        <family val="2"/>
      </rPr>
      <t xml:space="preserve"> (Exhibition)</t>
    </r>
  </si>
  <si>
    <t>Intake Fan - Inline Centrifugal With VSD type</t>
  </si>
  <si>
    <t>power  : 1100 watt</t>
  </si>
  <si>
    <r>
      <t xml:space="preserve">EF.A-01 </t>
    </r>
    <r>
      <rPr>
        <i/>
        <sz val="10"/>
        <rFont val="Arial"/>
        <family val="2"/>
      </rPr>
      <t xml:space="preserve"> (Toilet)</t>
    </r>
  </si>
  <si>
    <t>Exhaust Fan - Axial Roof IP44 type</t>
  </si>
  <si>
    <t>power  : 180 watt</t>
  </si>
  <si>
    <t>power  : 240 watt</t>
  </si>
  <si>
    <t>Pressure Transmitter (PT)</t>
  </si>
  <si>
    <t>- 6" x 5"</t>
  </si>
  <si>
    <t>- 14" x 16"</t>
  </si>
  <si>
    <t>- 16" x 20"</t>
  </si>
  <si>
    <t>- 8" x 10"</t>
  </si>
  <si>
    <t>- 10" x 6"</t>
  </si>
  <si>
    <t>- 24" x 14"</t>
  </si>
  <si>
    <t>FCU 2-01 (Office), cap. 30.700 Btu/H</t>
  </si>
  <si>
    <t>power  : 120 watt</t>
  </si>
  <si>
    <t>capacity  : 100 CFM</t>
  </si>
  <si>
    <r>
      <t xml:space="preserve">EF.2-05 </t>
    </r>
    <r>
      <rPr>
        <i/>
        <sz val="10"/>
        <rFont val="Arial"/>
        <family val="2"/>
      </rPr>
      <t xml:space="preserve"> (Panel)</t>
    </r>
  </si>
  <si>
    <t>capacity  : 200 CFM</t>
  </si>
  <si>
    <r>
      <t xml:space="preserve">EF.2-04 </t>
    </r>
    <r>
      <rPr>
        <i/>
        <sz val="10"/>
        <rFont val="Arial"/>
        <family val="2"/>
      </rPr>
      <t xml:space="preserve"> (Storage)</t>
    </r>
  </si>
  <si>
    <r>
      <t xml:space="preserve">EF.2-03 </t>
    </r>
    <r>
      <rPr>
        <i/>
        <sz val="10"/>
        <rFont val="Arial"/>
        <family val="2"/>
      </rPr>
      <t xml:space="preserve"> (Pantry)</t>
    </r>
  </si>
  <si>
    <t>stat. pressure  : 0.4 InWG</t>
  </si>
  <si>
    <t>capacity  : 520 CFM</t>
  </si>
  <si>
    <r>
      <t xml:space="preserve">EF. 2-02 </t>
    </r>
    <r>
      <rPr>
        <i/>
        <sz val="10"/>
        <rFont val="Arial"/>
        <family val="2"/>
      </rPr>
      <t>(Toilet Male)</t>
    </r>
  </si>
  <si>
    <t>power  : 170 watt</t>
  </si>
  <si>
    <r>
      <t xml:space="preserve">EF. 2-01 </t>
    </r>
    <r>
      <rPr>
        <i/>
        <sz val="10"/>
        <rFont val="Arial"/>
        <family val="2"/>
      </rPr>
      <t>(Toilet Female)</t>
    </r>
  </si>
  <si>
    <t>- 33" x 18"</t>
  </si>
  <si>
    <t>- 5" x 6"</t>
  </si>
  <si>
    <t>- 7" x 6"</t>
  </si>
  <si>
    <t>- 48" x 16"</t>
  </si>
  <si>
    <t>- 54" x 16"</t>
  </si>
  <si>
    <t>FCU 1-10 (Computer Collection Room), cap. 19.100 Btu/H</t>
  </si>
  <si>
    <t>FCU 1-05 (Quite Study), cap. 30.700 Btu/H</t>
  </si>
  <si>
    <r>
      <t xml:space="preserve">EF.1-04 </t>
    </r>
    <r>
      <rPr>
        <i/>
        <sz val="10"/>
        <rFont val="Arial"/>
        <family val="2"/>
      </rPr>
      <t xml:space="preserve"> (Panel Room 1)</t>
    </r>
  </si>
  <si>
    <r>
      <t xml:space="preserve">EF.1-03 </t>
    </r>
    <r>
      <rPr>
        <i/>
        <sz val="10"/>
        <rFont val="Arial"/>
        <family val="2"/>
      </rPr>
      <t xml:space="preserve"> (Panel Room 2)</t>
    </r>
  </si>
  <si>
    <t>stat. pressure  : 0.3 InWG</t>
  </si>
  <si>
    <r>
      <t xml:space="preserve">EF. 1-02 </t>
    </r>
    <r>
      <rPr>
        <i/>
        <sz val="10"/>
        <rFont val="Arial"/>
        <family val="2"/>
      </rPr>
      <t>(Toilet Male)</t>
    </r>
  </si>
  <si>
    <t>capacity  : 310 CFM</t>
  </si>
  <si>
    <t>- 5" x 10"</t>
  </si>
  <si>
    <t>- 6" x 4"</t>
  </si>
  <si>
    <t>- 23" x 20"</t>
  </si>
  <si>
    <t>- 33" x 20"</t>
  </si>
  <si>
    <t>- 39" x 20"</t>
  </si>
  <si>
    <t>- 27" x 20"</t>
  </si>
  <si>
    <t>- 60" x 20"</t>
  </si>
  <si>
    <t>- 62" x 8"</t>
  </si>
  <si>
    <t>- 64" x 20"</t>
  </si>
  <si>
    <t>- 30" x 14"</t>
  </si>
  <si>
    <t>- 38" x 14"</t>
  </si>
  <si>
    <t>FCU GF-18  (Exhibition), cap. 200.000  Btu/H</t>
  </si>
  <si>
    <t>FCU GF-14  (Auditorium), cap. 120.000  Btu/H</t>
  </si>
  <si>
    <t>FCU GF-11  (Children Collection), cap. 200.000  Btu/H</t>
  </si>
  <si>
    <t>FCU GF-10  (Teenager Room Collection), cap. 200.000  Btu/H</t>
  </si>
  <si>
    <t>AC Unit - Duct Connected Type - Single Split</t>
  </si>
  <si>
    <t>FCU GF-05  (Foyer &amp; Security Room), cap. 24.200  Btu/H</t>
  </si>
  <si>
    <t>FCU GF-02  (Main Lobby &amp; News Paper Collection), cap. 95.500  Btu/H</t>
  </si>
  <si>
    <t>FCU GF-01  (Main Lobby &amp; Lounge), cap. 95.500  Btu/H</t>
  </si>
  <si>
    <t>FCU GF-17  (Organizer Office 2), cap. 42.700  Btu/H</t>
  </si>
  <si>
    <t>FCU GF-16  (Lobby Exhibition), cap. 34.000  Btu/H</t>
  </si>
  <si>
    <t>FCU GF-15  (Back The Stage), cap. 24.200  Btu/H</t>
  </si>
  <si>
    <t>FCU GF-13  (Organizer Office 1), cap. 19.100  Btu/H</t>
  </si>
  <si>
    <t>FCU GF-12  (Auditorium Lobby), cap. 30.700  Btu/H</t>
  </si>
  <si>
    <t>FCU GF-09  (Cafe), cap. 38.200  Btu/H</t>
  </si>
  <si>
    <t>FCU GF-08  (Book Shop), cap. 19.100  Btu/H</t>
  </si>
  <si>
    <t>FCU GF-07  (Book Storage), cap. 30.700  Btu/H</t>
  </si>
  <si>
    <t>FCU GF-06  (Locker Room), cap. 12.300  Btu/H</t>
  </si>
  <si>
    <t>FCU GF-04  (Staff Area &amp; Amenities), cap. 38.200  Btu/H</t>
  </si>
  <si>
    <t>FCU GF-03  (TV / Radio Room), cap. 47.800  Btu/H</t>
  </si>
  <si>
    <t>AC Indoor Unit - Ceiling Cassete 4 Way Type - VRF System (Incld. Drain Pump)</t>
  </si>
  <si>
    <t>stat. pressure  : 0.7  InWG</t>
  </si>
  <si>
    <t>capacity  : 730 CFM</t>
  </si>
  <si>
    <r>
      <t xml:space="preserve">EF.GF-07 </t>
    </r>
    <r>
      <rPr>
        <i/>
        <sz val="10"/>
        <rFont val="Arial"/>
        <family val="2"/>
      </rPr>
      <t xml:space="preserve"> (Toilet)</t>
    </r>
  </si>
  <si>
    <r>
      <t xml:space="preserve">EF.GF-06 </t>
    </r>
    <r>
      <rPr>
        <i/>
        <sz val="10"/>
        <rFont val="Arial"/>
        <family val="2"/>
      </rPr>
      <t xml:space="preserve"> (Panel Room 1)</t>
    </r>
  </si>
  <si>
    <r>
      <t xml:space="preserve">EF.GF-05 </t>
    </r>
    <r>
      <rPr>
        <i/>
        <sz val="10"/>
        <rFont val="Arial"/>
        <family val="2"/>
      </rPr>
      <t xml:space="preserve"> (Panel Room 2)</t>
    </r>
  </si>
  <si>
    <r>
      <t xml:space="preserve">EF.GF-03 </t>
    </r>
    <r>
      <rPr>
        <i/>
        <sz val="10"/>
        <rFont val="Arial"/>
        <family val="2"/>
      </rPr>
      <t xml:space="preserve"> (Storage Auditorium)</t>
    </r>
  </si>
  <si>
    <r>
      <t xml:space="preserve">EF.GF-02 </t>
    </r>
    <r>
      <rPr>
        <i/>
        <sz val="10"/>
        <rFont val="Arial"/>
        <family val="2"/>
      </rPr>
      <t xml:space="preserve"> (Toilet Male)</t>
    </r>
  </si>
  <si>
    <r>
      <t xml:space="preserve">EF.GF-01 </t>
    </r>
    <r>
      <rPr>
        <i/>
        <sz val="10"/>
        <rFont val="Arial"/>
        <family val="2"/>
      </rPr>
      <t xml:space="preserve"> (Toilet Female)</t>
    </r>
  </si>
  <si>
    <r>
      <t xml:space="preserve">EF. GF-04 </t>
    </r>
    <r>
      <rPr>
        <i/>
        <sz val="10"/>
        <rFont val="Arial"/>
        <family val="2"/>
      </rPr>
      <t>(Toilet Back Of Stage)</t>
    </r>
  </si>
  <si>
    <t>2.4.6</t>
  </si>
  <si>
    <t>2.4.7</t>
  </si>
  <si>
    <t>2.4.8</t>
  </si>
  <si>
    <t>2.5.4</t>
  </si>
  <si>
    <t>2.5.5</t>
  </si>
  <si>
    <t>2.5.6</t>
  </si>
  <si>
    <t>2.5.7</t>
  </si>
  <si>
    <t>Auditorium</t>
  </si>
  <si>
    <t>Newspaper &amp; Magazine Collection</t>
  </si>
  <si>
    <t>Lounge &amp; Internet Area</t>
  </si>
  <si>
    <t>Lobby</t>
  </si>
  <si>
    <t>Lounge &amp; Waiting Area</t>
  </si>
  <si>
    <t>Teenager Library</t>
  </si>
  <si>
    <t>Cat : Refferensi file STR 03032016 dan ARC 01032016</t>
  </si>
  <si>
    <t>FURNITURE WORK</t>
  </si>
  <si>
    <t>FURNISHINGS WORK</t>
  </si>
  <si>
    <t>Fixed interior furniture (kitchen area, toilet area)</t>
  </si>
  <si>
    <t>Fixed interior furniture for toilet area</t>
  </si>
  <si>
    <t>Children Library</t>
  </si>
  <si>
    <t xml:space="preserve">Book storage 2 stack (80 - 100 cm) </t>
  </si>
  <si>
    <t>Round table</t>
  </si>
  <si>
    <t>Library big table for children</t>
  </si>
  <si>
    <t>Chair</t>
  </si>
  <si>
    <t>Table &amp; chair set</t>
  </si>
  <si>
    <t>Long sofa 3 sit</t>
  </si>
  <si>
    <t>Works chair</t>
  </si>
  <si>
    <t>Front desk</t>
  </si>
  <si>
    <t>Coffee table</t>
  </si>
  <si>
    <t xml:space="preserve">Book shelves 3 stack (1.5 m) </t>
  </si>
  <si>
    <t>Staff Table</t>
  </si>
  <si>
    <t>Round Meeting table</t>
  </si>
  <si>
    <t>Chair, PVC</t>
  </si>
  <si>
    <t>Sofa L 6 sit)</t>
  </si>
  <si>
    <t xml:space="preserve">Front desk </t>
  </si>
  <si>
    <t xml:space="preserve">Book shelves 2 stack (80 - 100 cm) </t>
  </si>
  <si>
    <t>Work station for 4 person</t>
  </si>
  <si>
    <t>Sofa L 7 sit</t>
  </si>
  <si>
    <t>Sofa U 6 sit</t>
  </si>
  <si>
    <t>Long sofa 5 sit</t>
  </si>
  <si>
    <t>Round table dia. 60cm</t>
  </si>
  <si>
    <t>Chair w/ hand support</t>
  </si>
  <si>
    <t>Banquet chair</t>
  </si>
  <si>
    <t>Adult Library</t>
  </si>
  <si>
    <t>Book shelves  4 stack (2.2 m)</t>
  </si>
  <si>
    <t>Rectangular Meeting table</t>
  </si>
  <si>
    <t>Fixed interior furniture for kitchen area</t>
  </si>
  <si>
    <t>Furnishing Work</t>
  </si>
  <si>
    <t>Furnishing Works</t>
  </si>
  <si>
    <t>Reinf. Conc. Foundation 3000x3000x700 mm</t>
  </si>
  <si>
    <t>K1 350x350 mm</t>
  </si>
  <si>
    <t>S1, 250 mm thick</t>
  </si>
  <si>
    <t>Joint sealant &amp; joint filler</t>
  </si>
  <si>
    <t>Reinf. Concrete Fascia</t>
  </si>
  <si>
    <t>FURNITURE</t>
  </si>
  <si>
    <t>D.1</t>
  </si>
  <si>
    <t>D.1.1</t>
  </si>
  <si>
    <t>CONTINGENCY 5%</t>
  </si>
  <si>
    <t>I</t>
  </si>
  <si>
    <t>II</t>
  </si>
  <si>
    <t>Plain concrete</t>
  </si>
  <si>
    <t>W1, 150 mm thick (cable trance)</t>
  </si>
  <si>
    <t xml:space="preserve">W1, 200 mm thick </t>
  </si>
  <si>
    <t>Manhole cover, 100 mm thick</t>
  </si>
  <si>
    <t>L 50x50x50 + anchor bar</t>
  </si>
  <si>
    <t>Compacted sugrade CBR5%</t>
  </si>
  <si>
    <t>Cantilever slab, 120 mm thick</t>
  </si>
  <si>
    <t>Steel Beam, SB3 Pipe dia.6" (galvanize)</t>
  </si>
  <si>
    <t>Bracing BR1, ROD dia.16 mm</t>
  </si>
  <si>
    <t>Cable from Panel MVMDP to Transformer 650 kVA, N2XSY 3 x 1 x 70 sqmm (Vol x3)</t>
  </si>
  <si>
    <t>Cable from Transformer 650 kVA to ATS/AMF Syncronizer, NYY 12 x 1 x 185 sqmm (Vol x12)</t>
  </si>
  <si>
    <t>Cable from Genset to ATS/AMF Syncronizer,  NYY 12 x 1 x 185 sqmm (Vol x12)</t>
  </si>
  <si>
    <t>Single Street Lighting HPL - N 150 w Incl. Pole 7 Heigth, Foundations, Cable NYM 3 x 2,5 sqmm  &amp; MCB</t>
  </si>
  <si>
    <t>Double Street Lighting HPL - N 2 x 150 w Incl. Pole 7 Heigth, Foundations, Cable NYM 3 x 2,5 sqmm  &amp; MCB</t>
  </si>
  <si>
    <t>TMS TL- 5 1 x 36 w</t>
  </si>
  <si>
    <t>TBS TL- 5 2 x 36 w</t>
  </si>
  <si>
    <t>TMS TL - 5 1 x 36 w</t>
  </si>
  <si>
    <t>TBS TL - 5 2 x 36 w</t>
  </si>
  <si>
    <t>Carbon Filter Cap. 4.5 m3/h</t>
  </si>
  <si>
    <t>Sand Filter Cap. 4.5 m3/h</t>
  </si>
  <si>
    <t>Fire Extinguisher ABC Dry Chemical 6kg</t>
  </si>
  <si>
    <t>Fire Extinguisher CO2 Type 5kg</t>
  </si>
  <si>
    <t>3.4.8</t>
  </si>
  <si>
    <t>AC Unit - Ceiling Cassette 4 Way Type - Single Split</t>
  </si>
  <si>
    <t>3.3.3</t>
  </si>
  <si>
    <t>National Archive</t>
  </si>
  <si>
    <t>Library Consevation</t>
  </si>
  <si>
    <t>Heritage Library 01</t>
  </si>
  <si>
    <t>Heritage Library 02</t>
  </si>
  <si>
    <t>National Library of Timor Leste</t>
  </si>
  <si>
    <t>GENERAL REQUIREMENT &amp; SITE CONSTRUCTION</t>
  </si>
  <si>
    <t>LIBRARY BUILDING</t>
  </si>
  <si>
    <t>III</t>
  </si>
  <si>
    <t>TOTAL</t>
  </si>
  <si>
    <t>Cabinet</t>
  </si>
  <si>
    <t>Café</t>
  </si>
  <si>
    <t>Third Floor Plan FFL + 15.600</t>
  </si>
  <si>
    <t>incld. Exibition, auditorium</t>
  </si>
  <si>
    <t>incld. Cubical, trafo, genset, pump room, fire water tank.</t>
  </si>
  <si>
    <t>CONSTRUCTION</t>
  </si>
  <si>
    <t>INTERIOR FIT-OUT</t>
  </si>
  <si>
    <t>ENGINEERING</t>
  </si>
  <si>
    <t>DETAIL ENGINEERING DESIGN 2%</t>
  </si>
  <si>
    <t>Incld. DED Drawing (Architecture, Structure, Mechanical &amp; Electrical), Site Surveying, Review Engineering Calculating Report, Geo Electrical Investigation.</t>
  </si>
  <si>
    <t>C.2.1</t>
  </si>
  <si>
    <t>C.2.2</t>
  </si>
  <si>
    <t>CONSTRUTION</t>
  </si>
  <si>
    <t>II.</t>
  </si>
  <si>
    <t>III.</t>
  </si>
  <si>
    <t>DETAIL ENGINEERING DESIGN</t>
  </si>
  <si>
    <t>Cable from Existing to Panel MVMDP, N2XSY 3 x 1 x 70 sqmm (Vol x3)</t>
  </si>
  <si>
    <t>Cable from Existing to Panel MVMDP, N2XSY 3 x 1 x 35 sqmm (Vol x3)</t>
  </si>
  <si>
    <t>Bill Of Quantity</t>
  </si>
  <si>
    <t>revG - 06/08/2018</t>
  </si>
  <si>
    <t>Reinf. Conc. Bore pile dia.400 mm, 25 m hight</t>
  </si>
  <si>
    <t>Reinf. Conc. Bore pile dia.400 mm, 13 m hight</t>
  </si>
  <si>
    <t>RC.Bore pile dia.400 mm, 25 m &amp; 13 m height, drilling,steel casing,cutting of pile head</t>
  </si>
  <si>
    <t>Cutting of pile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</si>
</sst>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Rp&quot;#,##0.00_);[Red]\(&quot;Rp&quot;#,##0.00\)"/>
    <numFmt numFmtId="165" formatCode="_(&quot;Rp&quot;* #,##0_);_(&quot;Rp&quot;* \(#,##0\);_(&quot;Rp&quot;* &quot;-&quot;_);_(@_)"/>
    <numFmt numFmtId="166" formatCode="_(* #,##0_);_(* \(#,##0\);_(* &quot;-&quot;_);_(@_)"/>
    <numFmt numFmtId="167" formatCode="_(&quot;Rp&quot;* #,##0.00_);_(&quot;Rp&quot;* \(#,##0.00\);_(&quot;Rp&quot;* &quot;-&quot;??_);_(@_)"/>
    <numFmt numFmtId="168" formatCode="_(* #,##0.00_);_(* \(#,##0.00\);_(* &quot;-&quot;??_);_(@_)"/>
    <numFmt numFmtId="169" formatCode="&quot;$&quot;#,##0_);\(&quot;$&quot;#,##0\)"/>
    <numFmt numFmtId="170" formatCode="&quot;$&quot;#,##0_);[Red]\(&quot;$&quot;#,##0\)"/>
    <numFmt numFmtId="171" formatCode="&quot;$&quot;#,##0.00_);[Red]\(&quot;$&quot;#,##0.00\)"/>
    <numFmt numFmtId="172" formatCode="_(&quot;$&quot;* #,##0_);_(&quot;$&quot;* \(#,##0\);_(&quot;$&quot;* &quot;-&quot;_);_(@_)"/>
    <numFmt numFmtId="173" formatCode="_(&quot;$&quot;* #,##0.00_);_(&quot;$&quot;* \(#,##0.00\);_(&quot;$&quot;* &quot;-&quot;??_);_(@_)"/>
    <numFmt numFmtId="174" formatCode="_(* #,##0.000_);_(* \(#,##0.000\);_(* &quot;-&quot;??_);_(@_)"/>
    <numFmt numFmtId="175" formatCode="#,##0.000_);\(#,##0.000\)"/>
    <numFmt numFmtId="176" formatCode="_(* #,##0_);_(* \(#,##0\);_(* &quot;-&quot;??_);_(@_)"/>
    <numFmt numFmtId="177" formatCode="#,##0.000\ \ "/>
    <numFmt numFmtId="178" formatCode="#,##0.0_);\(#,##0.0\)"/>
    <numFmt numFmtId="179" formatCode="0.0000"/>
    <numFmt numFmtId="180" formatCode="&quot;\&quot;#,##0.00;[Red]&quot;\&quot;&quot;\&quot;&quot;\&quot;&quot;\&quot;&quot;\&quot;&quot;\&quot;\-#,##0.00"/>
    <numFmt numFmtId="181" formatCode="&quot;\&quot;#,##0;[Red]&quot;\&quot;&quot;\&quot;\-#,##0"/>
    <numFmt numFmtId="182" formatCode="#."/>
    <numFmt numFmtId="183" formatCode="#,##0.00\ _$;\-#,##0.00\ _$"/>
    <numFmt numFmtId="184" formatCode="#,##0.00\ &quot;Pts&quot;;[Red]\-#,##0.00\ &quot;Pts&quot;"/>
    <numFmt numFmtId="185" formatCode="_-* #,##0\ _P_t_s_-;\-* #,##0\ _P_t_s_-;_-* &quot;-&quot;\ _P_t_s_-;_-@_-"/>
    <numFmt numFmtId="186" formatCode="_-* #,##0\ &quot;Pts&quot;_-;\-* #,##0\ &quot;Pts&quot;_-;_-* &quot;-&quot;\ &quot;Pts&quot;_-;_-@_-"/>
    <numFmt numFmtId="187" formatCode="_-* #,##0.00\ &quot;Pts&quot;_-;\-* #,##0.00\ &quot;Pts&quot;_-;_-* &quot;-&quot;??\ &quot;Pts&quot;_-;_-@_-"/>
    <numFmt numFmtId="188" formatCode="_(* #,##0.00000_);_(* \(#,##0.00000\);_(* &quot;-&quot;??_);_(@_)"/>
    <numFmt numFmtId="189" formatCode="_([$€]* #,##0.00_);_([$€]* \(#,##0.00\);_([$€]* \-??_);_(@_)"/>
    <numFmt numFmtId="190" formatCode="_([$€-2]* #,##0.00_);_([$€-2]* \(#,##0.00\);_([$€-2]* &quot;-&quot;??_)"/>
    <numFmt numFmtId="191" formatCode="#,##0.#####"/>
    <numFmt numFmtId="192" formatCode="#,##0_);[Red]\(#,##0\);;@"/>
    <numFmt numFmtId="193" formatCode="#,##0.####"/>
    <numFmt numFmtId="194" formatCode="0.00_)"/>
    <numFmt numFmtId="195" formatCode="#,##0\ [$€-1]"/>
    <numFmt numFmtId="196" formatCode="0.000%"/>
    <numFmt numFmtId="197" formatCode="_-* #,##0\ _P_t_a_-;\-* #,##0\ _P_t_a_-;_-* &quot;-&quot;\ _P_t_a_-;_-@_-"/>
    <numFmt numFmtId="198" formatCode="_-* #,##0.00\ _P_t_a_-;\-* #,##0.00\ _P_t_a_-;_-* &quot;-&quot;??\ _P_t_a_-;_-@_-"/>
    <numFmt numFmtId="199" formatCode="_-* #,##0\ &quot;Pta&quot;_-;\-* #,##0\ &quot;Pta&quot;_-;_-* &quot;-&quot;\ &quot;Pta&quot;_-;_-@_-"/>
    <numFmt numFmtId="200" formatCode="_-* #,##0.00\ &quot;Pta&quot;_-;\-* #,##0.00\ &quot;Pta&quot;_-;_-* &quot;-&quot;??\ &quot;Pta&quot;_-;_-@_-"/>
    <numFmt numFmtId="201" formatCode="&quot;öS&quot;\ #,##0.00;[Red]\-&quot;öS&quot;\ #,##0.00"/>
    <numFmt numFmtId="202" formatCode="0_)"/>
    <numFmt numFmtId="203" formatCode="#,##0.00\ "/>
    <numFmt numFmtId="204" formatCode="#,##0.###"/>
    <numFmt numFmtId="205" formatCode="&quot;Rp. &quot;#,##0_);[Red]\(&quot;Rp. &quot;#,##0\)"/>
    <numFmt numFmtId="206" formatCode="0.0%"/>
    <numFmt numFmtId="207" formatCode="#,##0.00\ \ "/>
    <numFmt numFmtId="208" formatCode="_ * #,##0_ ;_ * \-#,##0_ ;_ * &quot;-&quot;??_ ;_ @_ "/>
    <numFmt numFmtId="209" formatCode="_-&quot;L.&quot;\ * #,##0_-;\-&quot;L.&quot;\ * #,##0_-;_-&quot;L.&quot;\ * &quot;-&quot;_-;_-@_-"/>
    <numFmt numFmtId="210" formatCode="0\ \ \ \ "/>
    <numFmt numFmtId="211" formatCode="#,##0.00\ \ \ "/>
    <numFmt numFmtId="212" formatCode="_-* #,##0\ &quot;F&quot;_-;\-* #,##0\ &quot;F&quot;_-;_-* &quot;-&quot;\ &quot;F&quot;_-;_-@_-"/>
    <numFmt numFmtId="213" formatCode="_-* #,##0\ &quot;DM&quot;_-;\-* #,##0\ &quot;DM&quot;_-;_-* &quot;-&quot;\ &quot;DM&quot;_-;_-@_-"/>
    <numFmt numFmtId="214" formatCode="_-* #,##0.00\ &quot;F&quot;_-;\-* #,##0.00\ &quot;F&quot;_-;_-* &quot;-&quot;??\ &quot;F&quot;_-;_-@_-"/>
    <numFmt numFmtId="215" formatCode="_-* #,##0.00\ &quot;DM&quot;_-;\-* #,##0.00\ &quot;DM&quot;_-;_-* &quot;-&quot;??\ &quot;DM&quot;_-;_-@_-"/>
    <numFmt numFmtId="216" formatCode="_-* #,##0.00\ &quot;€&quot;_-;\-* #,##0.00\ &quot;€&quot;_-;_-* &quot;-&quot;??\ &quot;€&quot;_-;_-@_-"/>
    <numFmt numFmtId="217" formatCode="#,##0.000&quot;р.&quot;"/>
    <numFmt numFmtId="218" formatCode="_-* #,##0.00&quot;р.&quot;_-;\-* #,##0.00&quot;р.&quot;_-;_-* &quot;-&quot;??&quot;р.&quot;_-;_-@_-"/>
    <numFmt numFmtId="219" formatCode="_-* #,##0.00_р_._-;\-* #,##0.00_р_._-;_-* &quot;-&quot;??_р_._-;_-@_-"/>
    <numFmt numFmtId="220" formatCode="&quot;\&quot;#,##0.00;[Red]&quot;\&quot;\-#,##0.00"/>
    <numFmt numFmtId="221" formatCode="&quot;\&quot;#,##0;[Red]&quot;\&quot;\-#,##0"/>
    <numFmt numFmtId="222" formatCode="#,##0.0000_);\(#,##0.0000\)"/>
    <numFmt numFmtId="223" formatCode="#,##0.0"/>
    <numFmt numFmtId="224" formatCode="_(* #,##0.0_);_(* \(#,##0.0\);_(* &quot;-&quot;??_);_(@_)"/>
    <numFmt numFmtId="225" formatCode="[$¥-411]#,##0.00;\-[$¥-411]#,##0.00"/>
    <numFmt numFmtId="226" formatCode="_(* #,##0.0_);_(* \(#,##0.0\);_(* &quot;-&quot;?_);_(@_)"/>
    <numFmt numFmtId="227" formatCode="00##"/>
    <numFmt numFmtId="228" formatCode="&quot;£&quot;#,##0;[Red]\-&quot;£&quot;#,##0"/>
    <numFmt numFmtId="229" formatCode="#,##0.000"/>
    <numFmt numFmtId="230" formatCode="General\ ;[Red]\(General\)"/>
    <numFmt numFmtId="231" formatCode="0###0"/>
    <numFmt numFmtId="232" formatCode="&quot;£&quot;#,##0;\-&quot;£&quot;#,##0"/>
    <numFmt numFmtId="233" formatCode="#,##0_);\(#,##0\);;@"/>
    <numFmt numFmtId="234" formatCode="0##0"/>
    <numFmt numFmtId="235" formatCode="General_)"/>
    <numFmt numFmtId="236" formatCode="#,##0.00&quot; $&quot;;[Red]\-#,##0.00&quot; $&quot;"/>
    <numFmt numFmtId="237" formatCode="d\.m\.yy"/>
    <numFmt numFmtId="238" formatCode="d\.mmm\.yy"/>
    <numFmt numFmtId="239" formatCode="d\.mmm"/>
    <numFmt numFmtId="240" formatCode="#,##0.00&quot; $&quot;;\-#,##0.00&quot; $&quot;"/>
    <numFmt numFmtId="241" formatCode="mmm\.yy"/>
    <numFmt numFmtId="242" formatCode="#,##0.0;[Red]#,##0.0"/>
  </numFmts>
  <fonts count="230">
    <font>
      <sz val="11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Helv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Helv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"/>
      <color indexed="8"/>
      <name val="Courier"/>
      <family val="3"/>
    </font>
    <font>
      <sz val="14"/>
      <name val="??"/>
      <family val="3"/>
      <charset val="129"/>
    </font>
    <font>
      <sz val="14"/>
      <name val="?? ??"/>
      <family val="1"/>
      <charset val="128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sz val="10"/>
      <name val="Helv"/>
      <family val="2"/>
    </font>
    <font>
      <sz val="14"/>
      <name val="‚l‚r –¾’©"/>
      <family val="1"/>
      <charset val="128"/>
    </font>
    <font>
      <sz val="12"/>
      <name val="Helv"/>
    </font>
    <font>
      <sz val="12"/>
      <color indexed="10"/>
      <name val="Helv"/>
    </font>
    <font>
      <sz val="1"/>
      <color indexed="16"/>
      <name val="Courier"/>
      <family val="3"/>
    </font>
    <font>
      <sz val="14"/>
      <name val="–¾’©"/>
      <charset val="128"/>
    </font>
    <font>
      <sz val="12"/>
      <name val="¹ÙÅÁÃ¼"/>
      <charset val="129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Calibri"/>
      <family val="2"/>
      <charset val="204"/>
    </font>
    <font>
      <b/>
      <u/>
      <sz val="18"/>
      <color indexed="9"/>
      <name val="Tahoma"/>
      <family val="2"/>
    </font>
    <font>
      <sz val="12"/>
      <name val="Times New Roman"/>
      <family val="1"/>
    </font>
    <font>
      <sz val="12"/>
      <name val="¹UAAA¼"/>
      <family val="3"/>
    </font>
    <font>
      <sz val="8"/>
      <name val="Times New Roman"/>
      <family val="1"/>
    </font>
    <font>
      <sz val="12"/>
      <name val="¹UAAA¼"/>
      <family val="3"/>
      <charset val="129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2"/>
      <name val="Tms Rmn"/>
    </font>
    <font>
      <sz val="10"/>
      <name val="Tahoma"/>
      <family val="2"/>
    </font>
    <font>
      <sz val="12"/>
      <color indexed="8"/>
      <name val="Arial"/>
      <family val="2"/>
      <charset val="1"/>
    </font>
    <font>
      <sz val="8"/>
      <color indexed="8"/>
      <name val="Arial"/>
      <family val="2"/>
    </font>
    <font>
      <sz val="10"/>
      <name val="Geneva"/>
    </font>
    <font>
      <sz val="10"/>
      <name val="CG Omega"/>
      <family val="2"/>
    </font>
    <font>
      <sz val="10"/>
      <name val="Tms Rmn"/>
    </font>
    <font>
      <sz val="10"/>
      <name val="MS Serif"/>
      <family val="1"/>
    </font>
    <font>
      <b/>
      <u/>
      <sz val="11"/>
      <name val="Times New Roman"/>
      <family val="1"/>
    </font>
    <font>
      <sz val="12"/>
      <name val="Helv"/>
      <family val="2"/>
    </font>
    <font>
      <sz val="10"/>
      <name val="Century Gothic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i/>
      <sz val="1"/>
      <color indexed="8"/>
      <name val="Courier"/>
      <family val="3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6"/>
      <color indexed="17"/>
      <name val="Arial Narrow"/>
      <family val="2"/>
    </font>
    <font>
      <b/>
      <sz val="14"/>
      <name val="MS Sans Serif"/>
      <family val="2"/>
    </font>
    <font>
      <b/>
      <sz val="18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"/>
      <color indexed="16"/>
      <name val="Courier"/>
      <family val="3"/>
    </font>
    <font>
      <b/>
      <sz val="1"/>
      <color indexed="8"/>
      <name val="Courier New"/>
      <family val="3"/>
    </font>
    <font>
      <b/>
      <sz val="8"/>
      <name val="MS Sans Serif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  <charset val="1"/>
    </font>
    <font>
      <b/>
      <sz val="14"/>
      <name val="Helv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7"/>
      <name val="Small Fonts"/>
      <family val="2"/>
    </font>
    <font>
      <b/>
      <i/>
      <sz val="16"/>
      <name val="Helv"/>
    </font>
    <font>
      <sz val="10"/>
      <name val="Times New Roman"/>
      <family val="1"/>
    </font>
    <font>
      <sz val="10"/>
      <name val="Courier"/>
      <family val="3"/>
    </font>
    <font>
      <b/>
      <sz val="14"/>
      <name val="Times New Roman"/>
      <family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2"/>
      <name val="Tms Rmn"/>
      <family val="1"/>
    </font>
    <font>
      <b/>
      <sz val="10"/>
      <color indexed="8"/>
      <name val="Univers"/>
      <family val="2"/>
    </font>
    <font>
      <sz val="8"/>
      <name val="Wingdings"/>
      <charset val="2"/>
    </font>
    <font>
      <b/>
      <sz val="18"/>
      <color indexed="8"/>
      <name val="Cambria"/>
      <family val="1"/>
    </font>
    <font>
      <sz val="8"/>
      <name val="MS Sans Serif"/>
      <family val="2"/>
    </font>
    <font>
      <sz val="13"/>
      <color indexed="8"/>
      <name val="Helv"/>
    </font>
    <font>
      <b/>
      <sz val="8"/>
      <color indexed="8"/>
      <name val="Helv"/>
    </font>
    <font>
      <b/>
      <sz val="12"/>
      <name val="Arial Narrow"/>
      <family val="2"/>
    </font>
    <font>
      <b/>
      <sz val="14"/>
      <color indexed="18"/>
      <name val="Arial Narrow"/>
      <family val="2"/>
    </font>
    <font>
      <sz val="10"/>
      <name val="VNI-Times"/>
    </font>
    <font>
      <sz val="10"/>
      <name val="VNI-Univer"/>
    </font>
    <font>
      <sz val="24"/>
      <color indexed="13"/>
      <name val="Helv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2"/>
      <color indexed="10"/>
      <name val="Arial Narrow"/>
      <family val="2"/>
    </font>
    <font>
      <u/>
      <sz val="10"/>
      <color indexed="14"/>
      <name val="COUR"/>
      <family val="3"/>
    </font>
    <font>
      <sz val="10"/>
      <name val="VNI-Helve-Condense"/>
    </font>
    <font>
      <sz val="11"/>
      <color indexed="10"/>
      <name val="Calibri"/>
      <family val="2"/>
      <charset val="1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b/>
      <sz val="10"/>
      <name val="Arial Cyr"/>
      <charset val="204"/>
    </font>
    <font>
      <sz val="11"/>
      <color indexed="17"/>
      <name val="Calibri"/>
      <family val="2"/>
      <charset val="204"/>
    </font>
    <font>
      <sz val="12"/>
      <name val="新細明體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3"/>
      <charset val="129"/>
    </font>
    <font>
      <sz val="10"/>
      <name val="굴림체"/>
      <family val="3"/>
      <charset val="129"/>
    </font>
    <font>
      <sz val="12"/>
      <name val="宋体"/>
      <charset val="134"/>
    </font>
    <font>
      <sz val="14"/>
      <name val="ＭＳ 明朝"/>
      <family val="1"/>
      <charset val="128"/>
    </font>
    <font>
      <sz val="12"/>
      <name val="Osaka"/>
      <family val="3"/>
      <charset val="128"/>
    </font>
    <font>
      <sz val="11"/>
      <color theme="1"/>
      <name val="Calibri"/>
      <family val="2"/>
      <scheme val="minor"/>
    </font>
    <font>
      <u/>
      <sz val="11"/>
      <color theme="10"/>
      <name val="Helv"/>
    </font>
    <font>
      <u/>
      <sz val="10"/>
      <color theme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0"/>
      <color rgb="FF0000FF"/>
      <name val="Arial"/>
      <family val="2"/>
    </font>
    <font>
      <sz val="11"/>
      <color rgb="FF0000FF"/>
      <name val="Helv"/>
    </font>
    <font>
      <i/>
      <sz val="7"/>
      <name val="Arial"/>
      <family val="2"/>
    </font>
    <font>
      <i/>
      <sz val="8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sz val="11"/>
      <name val="돋움"/>
      <family val="3"/>
      <charset val="129"/>
    </font>
    <font>
      <sz val="11"/>
      <name val="Tahoma"/>
      <family val="2"/>
    </font>
    <font>
      <b/>
      <sz val="11"/>
      <color indexed="10"/>
      <name val="Calibri"/>
      <family val="2"/>
      <charset val="1"/>
    </font>
    <font>
      <b/>
      <sz val="10"/>
      <name val="Century Gothic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62"/>
      <name val="Calibri"/>
      <family val="2"/>
      <charset val="1"/>
    </font>
    <font>
      <u/>
      <sz val="10"/>
      <color theme="10"/>
      <name val="Helv"/>
    </font>
    <font>
      <b/>
      <sz val="9"/>
      <name val="Arial"/>
      <family val="2"/>
    </font>
    <font>
      <sz val="11"/>
      <color indexed="19"/>
      <name val="Calibri"/>
      <family val="2"/>
      <charset val="1"/>
    </font>
    <font>
      <sz val="10"/>
      <name val="Arial"/>
      <family val="2"/>
      <charset val="134"/>
    </font>
    <font>
      <sz val="11"/>
      <color indexed="8"/>
      <name val="Calibri"/>
      <family val="2"/>
      <charset val="134"/>
    </font>
    <font>
      <b/>
      <u/>
      <sz val="10"/>
      <color indexed="18"/>
      <name val="Century Gothic"/>
      <family val="2"/>
    </font>
    <font>
      <b/>
      <sz val="12"/>
      <color indexed="18"/>
      <name val="Times New Roman"/>
      <family val="1"/>
    </font>
    <font>
      <b/>
      <sz val="18"/>
      <color indexed="62"/>
      <name val="Cambria"/>
      <family val="2"/>
      <charset val="1"/>
    </font>
    <font>
      <b/>
      <i/>
      <sz val="12"/>
      <name val="Times New Roman"/>
      <family val="1"/>
    </font>
    <font>
      <b/>
      <sz val="11"/>
      <color indexed="8"/>
      <name val="Calibri"/>
      <family val="2"/>
      <charset val="1"/>
    </font>
    <font>
      <b/>
      <sz val="1"/>
      <color indexed="8"/>
      <name val="Courier"/>
      <family val="3"/>
    </font>
    <font>
      <sz val="9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2"/>
      <name val="바탕체"/>
      <family val="1"/>
      <charset val="129"/>
    </font>
    <font>
      <b/>
      <i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 Narrow"/>
      <family val="2"/>
    </font>
    <font>
      <sz val="10"/>
      <color rgb="FFFF0000"/>
      <name val="Helv"/>
    </font>
    <font>
      <b/>
      <sz val="14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i/>
      <sz val="11"/>
      <color theme="1"/>
      <name val="Calibri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rgb="FFFF0000"/>
      <name val="Arial"/>
      <family val="2"/>
    </font>
    <font>
      <sz val="14"/>
      <name val="AngsanaUPC"/>
      <family val="2"/>
    </font>
    <font>
      <sz val="8"/>
      <name val="Helv"/>
      <family val="2"/>
    </font>
    <font>
      <b/>
      <sz val="8"/>
      <name val="Tms Rmn"/>
      <family val="1"/>
    </font>
    <font>
      <b/>
      <sz val="10"/>
      <name val="Helv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Helv"/>
    </font>
    <font>
      <b/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sz val="12"/>
      <color indexed="10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b/>
      <i/>
      <sz val="11"/>
      <name val="Calibri"/>
      <family val="2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0"/>
      <color rgb="FF0000FF"/>
      <name val="Helv"/>
    </font>
    <font>
      <sz val="10"/>
      <color rgb="FF0000FF"/>
      <name val="Arial Narrow"/>
      <family val="2"/>
    </font>
    <font>
      <b/>
      <sz val="16"/>
      <name val="Arial"/>
      <family val="2"/>
    </font>
    <font>
      <b/>
      <sz val="18"/>
      <color theme="0"/>
      <name val="Arial"/>
      <family val="2"/>
    </font>
    <font>
      <b/>
      <sz val="11"/>
      <name val="Calibri"/>
      <family val="2"/>
      <scheme val="minor"/>
    </font>
    <font>
      <strike/>
      <sz val="1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darkVertical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lightGray">
        <fgColor indexed="13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rgb="FFCCFFCC"/>
        <bgColor indexed="64"/>
      </patternFill>
    </fill>
    <fill>
      <patternFill patternType="gray125">
        <fgColor indexed="8"/>
      </patternFill>
    </fill>
    <fill>
      <patternFill patternType="solid">
        <fgColor theme="9" tint="0.39997558519241921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 diagonalUp="1" diagonalDown="1">
      <left/>
      <right/>
      <top/>
      <bottom/>
      <diagonal style="thin">
        <color indexed="64"/>
      </diagonal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673">
    <xf numFmtId="39" fontId="0" fillId="0" borderId="0"/>
    <xf numFmtId="0" fontId="26" fillId="0" borderId="0">
      <protection locked="0"/>
    </xf>
    <xf numFmtId="0" fontId="26" fillId="0" borderId="0">
      <protection locked="0"/>
    </xf>
    <xf numFmtId="180" fontId="14" fillId="0" borderId="0" applyFont="0" applyFill="0" applyBorder="0" applyAlignment="0" applyProtection="0"/>
    <xf numFmtId="0" fontId="27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28" fillId="0" borderId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32" fillId="0" borderId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33" fillId="0" borderId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2" fontId="26" fillId="0" borderId="0">
      <protection locked="0"/>
    </xf>
    <xf numFmtId="0" fontId="34" fillId="0" borderId="0"/>
    <xf numFmtId="182" fontId="26" fillId="0" borderId="0">
      <protection locked="0"/>
    </xf>
    <xf numFmtId="182" fontId="26" fillId="0" borderId="0">
      <protection locked="0"/>
    </xf>
    <xf numFmtId="182" fontId="26" fillId="0" borderId="0">
      <protection locked="0"/>
    </xf>
    <xf numFmtId="182" fontId="26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182" fontId="26" fillId="0" borderId="0">
      <protection locked="0"/>
    </xf>
    <xf numFmtId="182" fontId="26" fillId="0" borderId="0">
      <protection locked="0"/>
    </xf>
    <xf numFmtId="182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2" fontId="26" fillId="0" borderId="0">
      <protection locked="0"/>
    </xf>
    <xf numFmtId="0" fontId="35" fillId="0" borderId="0"/>
    <xf numFmtId="182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1" fontId="37" fillId="0" borderId="0"/>
    <xf numFmtId="1" fontId="37" fillId="0" borderId="0"/>
    <xf numFmtId="0" fontId="14" fillId="0" borderId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14" fillId="0" borderId="0"/>
    <xf numFmtId="9" fontId="38" fillId="0" borderId="0" applyFont="0" applyFill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183" fontId="45" fillId="17" borderId="0" applyAlignment="0"/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0" fontId="45" fillId="16" borderId="0" applyNumberFormat="0" applyBorder="0" applyAlignment="0">
      <alignment horizontal="center"/>
    </xf>
    <xf numFmtId="183" fontId="45" fillId="17" borderId="0" applyAlignment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184" fontId="46" fillId="0" borderId="0" applyFont="0" applyFill="0" applyBorder="0" applyAlignment="0" applyProtection="0"/>
    <xf numFmtId="0" fontId="47" fillId="0" borderId="0" applyFont="0" applyFill="0" applyBorder="0" applyAlignment="0" applyProtection="0"/>
    <xf numFmtId="185" fontId="46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8" fillId="0" borderId="0">
      <alignment horizontal="center" wrapText="1"/>
      <protection locked="0"/>
    </xf>
    <xf numFmtId="0" fontId="14" fillId="0" borderId="0" applyFill="0" applyBorder="0">
      <alignment vertical="center"/>
    </xf>
    <xf numFmtId="0" fontId="14" fillId="0" borderId="0"/>
    <xf numFmtId="186" fontId="46" fillId="0" borderId="0" applyFont="0" applyFill="0" applyBorder="0" applyAlignment="0" applyProtection="0"/>
    <xf numFmtId="0" fontId="49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0" borderId="1" applyNumberFormat="0" applyBorder="0">
      <alignment horizontal="center"/>
    </xf>
    <xf numFmtId="0" fontId="54" fillId="0" borderId="0" applyNumberFormat="0" applyBorder="0">
      <alignment horizontal="center"/>
    </xf>
    <xf numFmtId="0" fontId="54" fillId="0" borderId="0" applyNumberFormat="0" applyBorder="0">
      <alignment horizontal="center"/>
    </xf>
    <xf numFmtId="0" fontId="54" fillId="0" borderId="0" applyNumberFormat="0" applyBorder="0">
      <alignment horizont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9" fontId="55" fillId="0" borderId="2" applyAlignment="0" applyProtection="0"/>
    <xf numFmtId="0" fontId="56" fillId="0" borderId="3" applyNumberFormat="0" applyFill="0" applyAlignment="0" applyProtection="0">
      <alignment horizontal="center"/>
    </xf>
    <xf numFmtId="0" fontId="49" fillId="0" borderId="0"/>
    <xf numFmtId="0" fontId="38" fillId="0" borderId="0"/>
    <xf numFmtId="0" fontId="49" fillId="0" borderId="0"/>
    <xf numFmtId="188" fontId="14" fillId="0" borderId="0" applyFill="0" applyBorder="0" applyAlignment="0"/>
    <xf numFmtId="188" fontId="14" fillId="0" borderId="0" applyFill="0" applyBorder="0" applyAlignment="0"/>
    <xf numFmtId="0" fontId="57" fillId="22" borderId="4" applyNumberFormat="0" applyAlignment="0" applyProtection="0"/>
    <xf numFmtId="0" fontId="57" fillId="22" borderId="4" applyNumberFormat="0" applyAlignment="0" applyProtection="0"/>
    <xf numFmtId="0" fontId="57" fillId="22" borderId="4" applyNumberFormat="0" applyAlignment="0" applyProtection="0"/>
    <xf numFmtId="0" fontId="58" fillId="22" borderId="4" applyNumberFormat="0" applyAlignment="0" applyProtection="0"/>
    <xf numFmtId="0" fontId="58" fillId="22" borderId="4" applyNumberFormat="0" applyAlignment="0" applyProtection="0"/>
    <xf numFmtId="0" fontId="58" fillId="22" borderId="4" applyNumberFormat="0" applyAlignment="0" applyProtection="0"/>
    <xf numFmtId="0" fontId="59" fillId="0" borderId="5" applyNumberFormat="0" applyFill="0" applyAlignment="0" applyProtection="0"/>
    <xf numFmtId="0" fontId="60" fillId="23" borderId="6" applyNumberFormat="0" applyAlignment="0" applyProtection="0"/>
    <xf numFmtId="0" fontId="60" fillId="23" borderId="6" applyNumberFormat="0" applyAlignment="0" applyProtection="0"/>
    <xf numFmtId="0" fontId="61" fillId="23" borderId="6" applyNumberFormat="0" applyAlignment="0" applyProtection="0"/>
    <xf numFmtId="0" fontId="61" fillId="23" borderId="6" applyNumberFormat="0" applyAlignment="0" applyProtection="0"/>
    <xf numFmtId="0" fontId="61" fillId="23" borderId="6" applyNumberFormat="0" applyAlignment="0" applyProtection="0"/>
    <xf numFmtId="168" fontId="14" fillId="0" borderId="0" applyFont="0" applyFill="0" applyBorder="0" applyAlignment="0" applyProtection="0"/>
    <xf numFmtId="37" fontId="62" fillId="0" borderId="0"/>
    <xf numFmtId="37" fontId="62" fillId="0" borderId="0"/>
    <xf numFmtId="37" fontId="62" fillId="0" borderId="0"/>
    <xf numFmtId="37" fontId="62" fillId="0" borderId="0"/>
    <xf numFmtId="37" fontId="62" fillId="0" borderId="0"/>
    <xf numFmtId="37" fontId="62" fillId="0" borderId="0"/>
    <xf numFmtId="37" fontId="62" fillId="0" borderId="0"/>
    <xf numFmtId="37" fontId="62" fillId="0" borderId="0"/>
    <xf numFmtId="166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65" fillId="0" borderId="7" applyBorder="0" applyAlignment="0"/>
    <xf numFmtId="166" fontId="14" fillId="0" borderId="0"/>
    <xf numFmtId="166" fontId="14" fillId="0" borderId="0"/>
    <xf numFmtId="38" fontId="66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4" fontId="68" fillId="0" borderId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89" fontId="14" fillId="0" borderId="0" applyFill="0" applyBorder="0" applyAlignment="0" applyProtection="0"/>
    <xf numFmtId="168" fontId="15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ill="0" applyBorder="0" applyAlignment="0" applyProtection="0"/>
    <xf numFmtId="168" fontId="39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24" borderId="8" applyNumberFormat="0" applyFont="0" applyAlignment="0" applyProtection="0"/>
    <xf numFmtId="0" fontId="69" fillId="0" borderId="0" applyNumberFormat="0" applyAlignment="0">
      <alignment horizontal="left"/>
    </xf>
    <xf numFmtId="191" fontId="70" fillId="0" borderId="0" applyFill="0">
      <alignment horizontal="left" vertical="top"/>
      <protection locked="0"/>
    </xf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1" fillId="0" borderId="0"/>
    <xf numFmtId="0" fontId="71" fillId="0" borderId="9"/>
    <xf numFmtId="0" fontId="14" fillId="0" borderId="0" applyFont="0" applyFill="0" applyBorder="0" applyAlignment="0" applyProtection="0"/>
    <xf numFmtId="182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0" fontId="14" fillId="0" borderId="0" applyNumberFormat="0">
      <alignment horizontal="centerContinuous"/>
    </xf>
    <xf numFmtId="192" fontId="72" fillId="0" borderId="0" applyFont="0" applyFill="0" applyBorder="0">
      <alignment horizontal="left" vertical="top" wrapText="1"/>
      <protection locked="0"/>
    </xf>
    <xf numFmtId="190" fontId="73" fillId="0" borderId="0" applyFill="0" applyBorder="0">
      <alignment horizontal="left" vertical="top" wrapText="1"/>
      <protection locked="0"/>
    </xf>
    <xf numFmtId="193" fontId="73" fillId="0" borderId="0" applyFill="0" applyBorder="0">
      <alignment horizontal="left" vertical="top" wrapText="1"/>
      <protection locked="0"/>
    </xf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>
      <alignment vertical="center"/>
    </xf>
    <xf numFmtId="168" fontId="14" fillId="0" borderId="0" applyFont="0" applyFill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6" borderId="0" applyNumberFormat="0" applyBorder="0" applyAlignment="0" applyProtection="0"/>
    <xf numFmtId="0" fontId="75" fillId="0" borderId="0" applyNumberFormat="0" applyAlignment="0">
      <alignment horizontal="left"/>
    </xf>
    <xf numFmtId="0" fontId="76" fillId="7" borderId="4" applyNumberFormat="0" applyAlignment="0" applyProtection="0"/>
    <xf numFmtId="0" fontId="66" fillId="0" borderId="0">
      <alignment horizontal="left" wrapText="1"/>
    </xf>
    <xf numFmtId="190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0" fontId="39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79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79" fillId="0" borderId="0">
      <protection locked="0"/>
    </xf>
    <xf numFmtId="2" fontId="14" fillId="0" borderId="0" applyFont="0" applyFill="0" applyBorder="0" applyAlignment="0" applyProtection="0"/>
    <xf numFmtId="182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195" fontId="82" fillId="0" borderId="0">
      <alignment horizontal="right" vertical="top"/>
    </xf>
    <xf numFmtId="38" fontId="20" fillId="27" borderId="0" applyNumberFormat="0" applyBorder="0" applyAlignment="0" applyProtection="0"/>
    <xf numFmtId="196" fontId="14" fillId="0" borderId="10" applyFont="0" applyFill="0" applyBorder="0" applyAlignment="0"/>
    <xf numFmtId="0" fontId="83" fillId="0" borderId="0">
      <alignment horizontal="centerContinuous" vertical="center"/>
    </xf>
    <xf numFmtId="0" fontId="54" fillId="0" borderId="0"/>
    <xf numFmtId="0" fontId="25" fillId="0" borderId="11" applyNumberFormat="0" applyAlignment="0" applyProtection="0">
      <alignment horizontal="left" vertical="center"/>
    </xf>
    <xf numFmtId="0" fontId="25" fillId="0" borderId="12">
      <alignment horizontal="left"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82" fontId="87" fillId="0" borderId="0">
      <protection locked="0"/>
    </xf>
    <xf numFmtId="182" fontId="88" fillId="0" borderId="0">
      <protection locked="0"/>
    </xf>
    <xf numFmtId="182" fontId="87" fillId="0" borderId="0">
      <protection locked="0"/>
    </xf>
    <xf numFmtId="0" fontId="89" fillId="0" borderId="16">
      <alignment horizontal="center"/>
    </xf>
    <xf numFmtId="0" fontId="89" fillId="0" borderId="0">
      <alignment horizont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152" fillId="0" borderId="0" applyNumberFormat="0" applyFill="0" applyBorder="0" applyAlignment="0" applyProtection="0">
      <alignment vertical="top"/>
      <protection locked="0"/>
    </xf>
    <xf numFmtId="0" fontId="153" fillId="0" borderId="0" applyNumberFormat="0" applyFill="0" applyBorder="0" applyAlignment="0" applyProtection="0">
      <alignment vertical="top"/>
      <protection locked="0"/>
    </xf>
    <xf numFmtId="10" fontId="20" fillId="28" borderId="17" applyNumberFormat="0" applyBorder="0" applyAlignment="0" applyProtection="0"/>
    <xf numFmtId="0" fontId="76" fillId="7" borderId="4" applyNumberFormat="0" applyAlignment="0" applyProtection="0"/>
    <xf numFmtId="0" fontId="76" fillId="7" borderId="4" applyNumberFormat="0" applyAlignment="0" applyProtection="0"/>
    <xf numFmtId="0" fontId="91" fillId="7" borderId="4" applyNumberFormat="0" applyAlignment="0" applyProtection="0"/>
    <xf numFmtId="0" fontId="91" fillId="7" borderId="4" applyNumberFormat="0" applyAlignment="0" applyProtection="0"/>
    <xf numFmtId="0" fontId="91" fillId="7" borderId="4" applyNumberFormat="0" applyAlignment="0" applyProtection="0"/>
    <xf numFmtId="0" fontId="51" fillId="3" borderId="0" applyNumberFormat="0" applyBorder="0" applyAlignment="0" applyProtection="0"/>
    <xf numFmtId="0" fontId="92" fillId="29" borderId="9"/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93" fillId="0" borderId="5" applyNumberFormat="0" applyFill="0" applyAlignment="0" applyProtection="0"/>
    <xf numFmtId="0" fontId="93" fillId="0" borderId="5" applyNumberFormat="0" applyFill="0" applyAlignment="0" applyProtection="0"/>
    <xf numFmtId="0" fontId="93" fillId="0" borderId="5" applyNumberFormat="0" applyFill="0" applyAlignment="0" applyProtection="0"/>
    <xf numFmtId="0" fontId="18" fillId="0" borderId="10">
      <alignment horizontal="center"/>
    </xf>
    <xf numFmtId="183" fontId="13" fillId="0" borderId="0"/>
    <xf numFmtId="0" fontId="18" fillId="0" borderId="10">
      <alignment horizontal="center"/>
    </xf>
    <xf numFmtId="0" fontId="18" fillId="0" borderId="10">
      <alignment horizontal="center"/>
    </xf>
    <xf numFmtId="0" fontId="18" fillId="0" borderId="10">
      <alignment horizontal="center"/>
    </xf>
    <xf numFmtId="0" fontId="18" fillId="0" borderId="10">
      <alignment horizontal="center"/>
    </xf>
    <xf numFmtId="0" fontId="18" fillId="0" borderId="10">
      <alignment horizontal="center"/>
    </xf>
    <xf numFmtId="0" fontId="18" fillId="0" borderId="10">
      <alignment horizontal="center"/>
    </xf>
    <xf numFmtId="0" fontId="18" fillId="0" borderId="10">
      <alignment horizontal="center"/>
    </xf>
    <xf numFmtId="0" fontId="18" fillId="0" borderId="10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0">
      <alignment horizontal="center"/>
    </xf>
    <xf numFmtId="0" fontId="18" fillId="0" borderId="10">
      <alignment horizontal="center"/>
    </xf>
    <xf numFmtId="0" fontId="18" fillId="0" borderId="10">
      <alignment horizontal="center"/>
    </xf>
    <xf numFmtId="38" fontId="22" fillId="0" borderId="0" applyFont="0" applyFill="0" applyBorder="0" applyAlignment="0" applyProtection="0"/>
    <xf numFmtId="197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199" fontId="14" fillId="0" borderId="0" applyFont="0" applyFill="0" applyBorder="0" applyAlignment="0" applyProtection="0"/>
    <xf numFmtId="200" fontId="14" fillId="0" borderId="0" applyFont="0" applyFill="0" applyBorder="0" applyAlignment="0" applyProtection="0"/>
    <xf numFmtId="170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94" fillId="30" borderId="0" applyNumberFormat="0" applyBorder="0" applyAlignment="0" applyProtection="0"/>
    <xf numFmtId="0" fontId="94" fillId="30" borderId="0" applyNumberFormat="0" applyBorder="0" applyAlignment="0" applyProtection="0"/>
    <xf numFmtId="0" fontId="95" fillId="30" borderId="0" applyNumberFormat="0" applyBorder="0" applyAlignment="0" applyProtection="0"/>
    <xf numFmtId="0" fontId="95" fillId="30" borderId="0" applyNumberFormat="0" applyBorder="0" applyAlignment="0" applyProtection="0"/>
    <xf numFmtId="0" fontId="95" fillId="30" borderId="0" applyNumberFormat="0" applyBorder="0" applyAlignment="0" applyProtection="0"/>
    <xf numFmtId="0" fontId="94" fillId="30" borderId="0" applyNumberFormat="0" applyBorder="0" applyAlignment="0" applyProtection="0"/>
    <xf numFmtId="37" fontId="96" fillId="0" borderId="0"/>
    <xf numFmtId="201" fontId="13" fillId="0" borderId="0"/>
    <xf numFmtId="194" fontId="97" fillId="0" borderId="0"/>
    <xf numFmtId="194" fontId="97" fillId="0" borderId="0"/>
    <xf numFmtId="194" fontId="9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98" fillId="0" borderId="0" applyNumberFormat="0" applyAlignment="0">
      <alignment horizontal="center"/>
    </xf>
    <xf numFmtId="0" fontId="98" fillId="0" borderId="0" applyNumberFormat="0" applyAlignment="0"/>
    <xf numFmtId="0" fontId="98" fillId="0" borderId="0" applyNumberFormat="0" applyAlignment="0"/>
    <xf numFmtId="0" fontId="98" fillId="0" borderId="0" applyNumberFormat="0" applyAlignment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202" fontId="24" fillId="0" borderId="0"/>
    <xf numFmtId="202" fontId="24" fillId="0" borderId="0"/>
    <xf numFmtId="202" fontId="24" fillId="0" borderId="0"/>
    <xf numFmtId="202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0" fontId="14" fillId="0" borderId="0"/>
    <xf numFmtId="0" fontId="151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1" fillId="0" borderId="0"/>
    <xf numFmtId="0" fontId="14" fillId="0" borderId="0"/>
    <xf numFmtId="0" fontId="14" fillId="0" borderId="0"/>
    <xf numFmtId="0" fontId="14" fillId="0" borderId="0"/>
    <xf numFmtId="39" fontId="13" fillId="0" borderId="0"/>
    <xf numFmtId="0" fontId="14" fillId="0" borderId="0"/>
    <xf numFmtId="0" fontId="14" fillId="0" borderId="0"/>
    <xf numFmtId="0" fontId="14" fillId="0" borderId="0"/>
    <xf numFmtId="39" fontId="13" fillId="0" borderId="0"/>
    <xf numFmtId="0" fontId="15" fillId="0" borderId="0"/>
    <xf numFmtId="39" fontId="13" fillId="0" borderId="0"/>
    <xf numFmtId="39" fontId="13" fillId="0" borderId="0"/>
    <xf numFmtId="0" fontId="13" fillId="0" borderId="0"/>
    <xf numFmtId="0" fontId="15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203" fontId="13" fillId="0" borderId="0"/>
    <xf numFmtId="179" fontId="99" fillId="0" borderId="0"/>
    <xf numFmtId="179" fontId="99" fillId="0" borderId="0"/>
    <xf numFmtId="0" fontId="14" fillId="0" borderId="0"/>
    <xf numFmtId="0" fontId="14" fillId="0" borderId="0"/>
    <xf numFmtId="179" fontId="99" fillId="0" borderId="0"/>
    <xf numFmtId="0" fontId="3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9" fontId="13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203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9" fontId="13" fillId="0" borderId="0"/>
    <xf numFmtId="0" fontId="14" fillId="0" borderId="0"/>
    <xf numFmtId="0" fontId="14" fillId="0" borderId="0"/>
    <xf numFmtId="0" fontId="14" fillId="0" borderId="0"/>
    <xf numFmtId="203" fontId="13" fillId="0" borderId="0"/>
    <xf numFmtId="0" fontId="154" fillId="0" borderId="0"/>
    <xf numFmtId="0" fontId="14" fillId="0" borderId="0"/>
    <xf numFmtId="0" fontId="14" fillId="0" borderId="0"/>
    <xf numFmtId="0" fontId="39" fillId="0" borderId="0"/>
    <xf numFmtId="0" fontId="14" fillId="0" borderId="19" applyProtection="0"/>
    <xf numFmtId="0" fontId="14" fillId="0" borderId="19" applyProtection="0"/>
    <xf numFmtId="0" fontId="14" fillId="0" borderId="19" applyProtection="0"/>
    <xf numFmtId="0" fontId="14" fillId="0" borderId="19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203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39" fontId="13" fillId="0" borderId="0"/>
    <xf numFmtId="0" fontId="14" fillId="0" borderId="0"/>
    <xf numFmtId="0" fontId="100" fillId="0" borderId="0"/>
    <xf numFmtId="0" fontId="15" fillId="0" borderId="0"/>
    <xf numFmtId="0" fontId="15" fillId="0" borderId="0"/>
    <xf numFmtId="0" fontId="15" fillId="0" borderId="0"/>
    <xf numFmtId="0" fontId="98" fillId="0" borderId="7" applyAlignment="0" applyProtection="0">
      <alignment horizontal="center"/>
    </xf>
    <xf numFmtId="0" fontId="15" fillId="0" borderId="0"/>
    <xf numFmtId="0" fontId="15" fillId="0" borderId="0"/>
    <xf numFmtId="0" fontId="15" fillId="0" borderId="0"/>
    <xf numFmtId="0" fontId="54" fillId="0" borderId="0" applyFill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24" borderId="8" applyNumberFormat="0" applyFont="0" applyAlignment="0" applyProtection="0"/>
    <xf numFmtId="0" fontId="14" fillId="24" borderId="8" applyNumberFormat="0" applyFont="0" applyAlignment="0" applyProtection="0"/>
    <xf numFmtId="0" fontId="15" fillId="24" borderId="8" applyNumberFormat="0" applyFont="0" applyAlignment="0" applyProtection="0"/>
    <xf numFmtId="0" fontId="15" fillId="24" borderId="8" applyNumberFormat="0" applyFont="0" applyAlignment="0" applyProtection="0"/>
    <xf numFmtId="0" fontId="15" fillId="24" borderId="8" applyNumberFormat="0" applyFont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1" fillId="22" borderId="20" applyNumberFormat="0" applyAlignment="0" applyProtection="0"/>
    <xf numFmtId="0" fontId="101" fillId="22" borderId="20" applyNumberFormat="0" applyAlignment="0" applyProtection="0"/>
    <xf numFmtId="0" fontId="102" fillId="22" borderId="20" applyNumberFormat="0" applyAlignment="0" applyProtection="0"/>
    <xf numFmtId="0" fontId="102" fillId="22" borderId="20" applyNumberFormat="0" applyAlignment="0" applyProtection="0"/>
    <xf numFmtId="0" fontId="102" fillId="22" borderId="20" applyNumberFormat="0" applyAlignment="0" applyProtection="0"/>
    <xf numFmtId="14" fontId="48" fillId="0" borderId="0">
      <alignment horizontal="center" wrapText="1"/>
      <protection locked="0"/>
    </xf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8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6" fillId="0" borderId="21" applyNumberFormat="0" applyBorder="0"/>
    <xf numFmtId="0" fontId="103" fillId="0" borderId="0" applyNumberFormat="0" applyFill="0" applyBorder="0" applyAlignment="0"/>
    <xf numFmtId="39" fontId="104" fillId="31" borderId="9"/>
    <xf numFmtId="0" fontId="56" fillId="0" borderId="0" applyNumberFormat="0" applyFont="0" applyFill="0" applyBorder="0" applyAlignment="0" applyProtection="0">
      <alignment horizontal="left"/>
    </xf>
    <xf numFmtId="15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55" fillId="0" borderId="16">
      <alignment horizontal="center"/>
    </xf>
    <xf numFmtId="3" fontId="56" fillId="0" borderId="0" applyFont="0" applyFill="0" applyBorder="0" applyAlignment="0" applyProtection="0"/>
    <xf numFmtId="0" fontId="56" fillId="32" borderId="0" applyNumberFormat="0" applyFont="0" applyBorder="0" applyAlignment="0" applyProtection="0"/>
    <xf numFmtId="3" fontId="24" fillId="0" borderId="7">
      <alignment horizontal="right"/>
    </xf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205" fontId="14" fillId="33" borderId="17">
      <alignment horizontal="center" vertical="center" shrinkToFit="1"/>
    </xf>
    <xf numFmtId="205" fontId="14" fillId="33" borderId="17">
      <alignment horizontal="center" vertical="center" shrinkToFit="1"/>
    </xf>
    <xf numFmtId="205" fontId="14" fillId="33" borderId="17">
      <alignment horizontal="center" vertical="center" shrinkToFit="1"/>
    </xf>
    <xf numFmtId="205" fontId="14" fillId="33" borderId="17">
      <alignment horizontal="center" vertical="center" shrinkToFit="1"/>
    </xf>
    <xf numFmtId="40" fontId="73" fillId="0" borderId="0">
      <protection locked="0"/>
    </xf>
    <xf numFmtId="0" fontId="105" fillId="34" borderId="0" applyNumberFormat="0" applyFont="0" applyBorder="0" applyAlignment="0">
      <alignment horizontal="center"/>
    </xf>
    <xf numFmtId="0" fontId="71" fillId="0" borderId="0"/>
    <xf numFmtId="206" fontId="14" fillId="0" borderId="0" applyNumberFormat="0" applyFill="0" applyBorder="0" applyAlignment="0" applyProtection="0">
      <alignment horizontal="left"/>
    </xf>
    <xf numFmtId="206" fontId="14" fillId="0" borderId="0" applyNumberFormat="0" applyFill="0" applyBorder="0" applyAlignment="0" applyProtection="0">
      <alignment horizontal="left"/>
    </xf>
    <xf numFmtId="49" fontId="24" fillId="0" borderId="0" applyBorder="0" applyAlignment="0"/>
    <xf numFmtId="0" fontId="15" fillId="0" borderId="0"/>
    <xf numFmtId="0" fontId="15" fillId="0" borderId="0"/>
    <xf numFmtId="0" fontId="15" fillId="0" borderId="0"/>
    <xf numFmtId="0" fontId="80" fillId="4" borderId="0" applyNumberFormat="0" applyBorder="0" applyAlignment="0" applyProtection="0"/>
    <xf numFmtId="10" fontId="14" fillId="0" borderId="0">
      <alignment vertical="center" textRotation="90"/>
    </xf>
    <xf numFmtId="0" fontId="105" fillId="1" borderId="12" applyNumberFormat="0" applyFont="0" applyAlignment="0">
      <alignment horizontal="center"/>
    </xf>
    <xf numFmtId="0" fontId="106" fillId="0" borderId="0" applyNumberFormat="0" applyFill="0" applyBorder="0" applyAlignment="0" applyProtection="0"/>
    <xf numFmtId="0" fontId="101" fillId="22" borderId="20" applyNumberFormat="0" applyAlignment="0" applyProtection="0"/>
    <xf numFmtId="0" fontId="107" fillId="0" borderId="0" applyNumberFormat="0" applyFill="0" applyBorder="0" applyAlignment="0">
      <alignment horizontal="center"/>
    </xf>
    <xf numFmtId="0" fontId="14" fillId="0" borderId="0"/>
    <xf numFmtId="37" fontId="108" fillId="0" borderId="0"/>
    <xf numFmtId="0" fontId="14" fillId="0" borderId="0"/>
    <xf numFmtId="40" fontId="109" fillId="0" borderId="0" applyBorder="0">
      <alignment horizontal="right"/>
    </xf>
    <xf numFmtId="195" fontId="110" fillId="0" borderId="0">
      <alignment horizontal="right" vertical="top"/>
    </xf>
    <xf numFmtId="195" fontId="111" fillId="0" borderId="0">
      <alignment horizontal="right" vertical="top"/>
    </xf>
    <xf numFmtId="192" fontId="72" fillId="0" borderId="0" applyFont="0">
      <protection locked="0"/>
    </xf>
    <xf numFmtId="207" fontId="112" fillId="0" borderId="22">
      <alignment horizontal="right" vertical="center"/>
    </xf>
    <xf numFmtId="208" fontId="14" fillId="0" borderId="22">
      <alignment horizontal="right" vertical="center"/>
    </xf>
    <xf numFmtId="208" fontId="14" fillId="0" borderId="22">
      <alignment horizontal="right" vertical="center"/>
    </xf>
    <xf numFmtId="207" fontId="112" fillId="0" borderId="22">
      <alignment horizontal="right" vertical="center"/>
    </xf>
    <xf numFmtId="0" fontId="71" fillId="0" borderId="9"/>
    <xf numFmtId="0" fontId="14" fillId="0" borderId="23" applyNumberFormat="0" applyProtection="0">
      <alignment horizontal="left" vertical="center"/>
    </xf>
    <xf numFmtId="0" fontId="14" fillId="0" borderId="0" applyNumberFormat="0" applyFill="0" applyBorder="0" applyProtection="0">
      <alignment horizontal="left" vertical="top" wrapText="1" indent="1"/>
    </xf>
    <xf numFmtId="0" fontId="23" fillId="0" borderId="24" applyNumberFormat="0" applyProtection="0">
      <alignment horizontal="centerContinuous" vertical="center"/>
    </xf>
    <xf numFmtId="0" fontId="77" fillId="0" borderId="0" applyNumberFormat="0" applyFill="0" applyBorder="0" applyAlignment="0" applyProtection="0"/>
    <xf numFmtId="203" fontId="113" fillId="0" borderId="22">
      <alignment horizontal="center"/>
    </xf>
    <xf numFmtId="0" fontId="14" fillId="0" borderId="0"/>
    <xf numFmtId="0" fontId="14" fillId="0" borderId="0"/>
    <xf numFmtId="0" fontId="15" fillId="0" borderId="0"/>
    <xf numFmtId="0" fontId="14" fillId="0" borderId="0"/>
    <xf numFmtId="0" fontId="114" fillId="35" borderId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7" fillId="0" borderId="13" applyNumberFormat="0" applyFill="0" applyAlignment="0" applyProtection="0"/>
    <xf numFmtId="0" fontId="118" fillId="0" borderId="14" applyNumberFormat="0" applyFill="0" applyAlignment="0" applyProtection="0"/>
    <xf numFmtId="0" fontId="85" fillId="0" borderId="15" applyNumberFormat="0" applyFill="0" applyAlignment="0" applyProtection="0"/>
    <xf numFmtId="0" fontId="85" fillId="0" borderId="0" applyNumberFormat="0" applyFill="0" applyBorder="0" applyAlignment="0" applyProtection="0"/>
    <xf numFmtId="0" fontId="14" fillId="0" borderId="26" applyNumberFormat="0" applyFont="0" applyFill="0" applyAlignment="0" applyProtection="0"/>
    <xf numFmtId="0" fontId="14" fillId="0" borderId="26" applyNumberFormat="0" applyFont="0" applyFill="0" applyAlignment="0" applyProtection="0"/>
    <xf numFmtId="182" fontId="36" fillId="0" borderId="27">
      <protection locked="0"/>
    </xf>
    <xf numFmtId="182" fontId="36" fillId="0" borderId="27">
      <protection locked="0"/>
    </xf>
    <xf numFmtId="182" fontId="36" fillId="0" borderId="27">
      <protection locked="0"/>
    </xf>
    <xf numFmtId="0" fontId="92" fillId="0" borderId="28"/>
    <xf numFmtId="0" fontId="92" fillId="0" borderId="9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19" fillId="36" borderId="0"/>
    <xf numFmtId="192" fontId="72" fillId="0" borderId="0" applyFont="0">
      <alignment horizontal="center"/>
      <protection locked="0"/>
    </xf>
    <xf numFmtId="0" fontId="120" fillId="0" borderId="0"/>
    <xf numFmtId="0" fontId="17" fillId="0" borderId="12"/>
    <xf numFmtId="20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0" fillId="23" borderId="6" applyNumberFormat="0" applyAlignment="0" applyProtection="0"/>
    <xf numFmtId="210" fontId="121" fillId="0" borderId="0"/>
    <xf numFmtId="211" fontId="121" fillId="0" borderId="17"/>
    <xf numFmtId="212" fontId="108" fillId="0" borderId="0" applyFont="0" applyFill="0" applyBorder="0" applyAlignment="0" applyProtection="0"/>
    <xf numFmtId="212" fontId="108" fillId="0" borderId="0" applyFont="0" applyFill="0" applyBorder="0" applyAlignment="0" applyProtection="0"/>
    <xf numFmtId="213" fontId="14" fillId="0" borderId="0" applyFont="0" applyFill="0" applyBorder="0" applyAlignment="0" applyProtection="0"/>
    <xf numFmtId="213" fontId="14" fillId="0" borderId="0" applyFont="0" applyFill="0" applyBorder="0" applyAlignment="0" applyProtection="0"/>
    <xf numFmtId="214" fontId="108" fillId="0" borderId="0" applyFont="0" applyFill="0" applyBorder="0" applyAlignment="0" applyProtection="0"/>
    <xf numFmtId="214" fontId="108" fillId="0" borderId="0" applyFont="0" applyFill="0" applyBorder="0" applyAlignment="0" applyProtection="0"/>
    <xf numFmtId="215" fontId="14" fillId="0" borderId="0" applyFont="0" applyFill="0" applyBorder="0" applyAlignment="0" applyProtection="0"/>
    <xf numFmtId="215" fontId="14" fillId="0" borderId="0" applyFont="0" applyFill="0" applyBorder="0" applyAlignment="0" applyProtection="0"/>
    <xf numFmtId="216" fontId="1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21" borderId="0" applyNumberFormat="0" applyBorder="0" applyAlignment="0" applyProtection="0"/>
    <xf numFmtId="0" fontId="123" fillId="7" borderId="4" applyNumberFormat="0" applyAlignment="0" applyProtection="0"/>
    <xf numFmtId="0" fontId="124" fillId="22" borderId="20" applyNumberFormat="0" applyAlignment="0" applyProtection="0"/>
    <xf numFmtId="0" fontId="125" fillId="22" borderId="4" applyNumberFormat="0" applyAlignment="0" applyProtection="0"/>
    <xf numFmtId="173" fontId="126" fillId="0" borderId="0" applyFont="0" applyFill="0" applyBorder="0" applyAlignment="0" applyProtection="0"/>
    <xf numFmtId="217" fontId="126" fillId="0" borderId="0" applyFont="0" applyFill="0" applyBorder="0" applyAlignment="0" applyProtection="0"/>
    <xf numFmtId="218" fontId="127" fillId="0" borderId="0" applyFont="0" applyFill="0" applyBorder="0" applyAlignment="0" applyProtection="0"/>
    <xf numFmtId="173" fontId="126" fillId="0" borderId="0" applyFont="0" applyFill="0" applyBorder="0" applyAlignment="0" applyProtection="0"/>
    <xf numFmtId="218" fontId="127" fillId="0" borderId="0" applyFont="0" applyFill="0" applyBorder="0" applyAlignment="0" applyProtection="0"/>
    <xf numFmtId="218" fontId="127" fillId="0" borderId="0" applyFont="0" applyFill="0" applyBorder="0" applyAlignment="0" applyProtection="0"/>
    <xf numFmtId="0" fontId="128" fillId="0" borderId="13" applyNumberFormat="0" applyFill="0" applyAlignment="0" applyProtection="0"/>
    <xf numFmtId="0" fontId="129" fillId="0" borderId="14" applyNumberFormat="0" applyFill="0" applyAlignment="0" applyProtection="0"/>
    <xf numFmtId="0" fontId="130" fillId="0" borderId="15" applyNumberFormat="0" applyFill="0" applyAlignment="0" applyProtection="0"/>
    <xf numFmtId="0" fontId="130" fillId="0" borderId="0" applyNumberFormat="0" applyFill="0" applyBorder="0" applyAlignment="0" applyProtection="0"/>
    <xf numFmtId="0" fontId="131" fillId="0" borderId="25" applyNumberFormat="0" applyFill="0" applyAlignment="0" applyProtection="0"/>
    <xf numFmtId="0" fontId="132" fillId="23" borderId="6" applyNumberFormat="0" applyAlignment="0" applyProtection="0"/>
    <xf numFmtId="0" fontId="133" fillId="0" borderId="0" applyNumberFormat="0" applyFill="0" applyBorder="0" applyAlignment="0" applyProtection="0"/>
    <xf numFmtId="0" fontId="134" fillId="30" borderId="0" applyNumberFormat="0" applyBorder="0" applyAlignment="0" applyProtection="0"/>
    <xf numFmtId="0" fontId="126" fillId="0" borderId="0"/>
    <xf numFmtId="0" fontId="126" fillId="0" borderId="0"/>
    <xf numFmtId="0" fontId="127" fillId="0" borderId="0"/>
    <xf numFmtId="0" fontId="126" fillId="0" borderId="0"/>
    <xf numFmtId="0" fontId="127" fillId="0" borderId="0"/>
    <xf numFmtId="0" fontId="155" fillId="0" borderId="0"/>
    <xf numFmtId="0" fontId="127" fillId="0" borderId="0"/>
    <xf numFmtId="0" fontId="135" fillId="3" borderId="0" applyNumberFormat="0" applyBorder="0" applyAlignment="0" applyProtection="0"/>
    <xf numFmtId="0" fontId="136" fillId="0" borderId="0" applyNumberFormat="0" applyFill="0" applyBorder="0" applyAlignment="0" applyProtection="0"/>
    <xf numFmtId="0" fontId="126" fillId="24" borderId="8" applyNumberFormat="0" applyFont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37" fillId="0" borderId="5" applyNumberFormat="0" applyFill="0" applyAlignment="0" applyProtection="0"/>
    <xf numFmtId="0" fontId="138" fillId="0" borderId="0"/>
    <xf numFmtId="0" fontId="139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168" fontId="126" fillId="0" borderId="0" applyFont="0" applyFill="0" applyBorder="0" applyAlignment="0" applyProtection="0"/>
    <xf numFmtId="168" fontId="126" fillId="0" borderId="0" applyFont="0" applyFill="0" applyBorder="0" applyAlignment="0" applyProtection="0"/>
    <xf numFmtId="219" fontId="12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1" fillId="4" borderId="0" applyNumberFormat="0" applyBorder="0" applyAlignment="0" applyProtection="0"/>
    <xf numFmtId="41" fontId="142" fillId="0" borderId="0" applyFont="0" applyFill="0" applyBorder="0" applyAlignment="0" applyProtection="0"/>
    <xf numFmtId="43" fontId="142" fillId="0" borderId="0" applyFont="0" applyFill="0" applyBorder="0" applyAlignment="0" applyProtection="0"/>
    <xf numFmtId="42" fontId="142" fillId="0" borderId="0" applyFont="0" applyFill="0" applyBorder="0" applyAlignment="0" applyProtection="0"/>
    <xf numFmtId="44" fontId="142" fillId="0" borderId="0" applyFont="0" applyFill="0" applyBorder="0" applyAlignment="0" applyProtection="0"/>
    <xf numFmtId="0" fontId="142" fillId="0" borderId="0"/>
    <xf numFmtId="40" fontId="143" fillId="0" borderId="0" applyFont="0" applyFill="0" applyBorder="0" applyAlignment="0" applyProtection="0"/>
    <xf numFmtId="38" fontId="143" fillId="0" borderId="0" applyFont="0" applyFill="0" applyBorder="0" applyAlignment="0" applyProtection="0"/>
    <xf numFmtId="0" fontId="143" fillId="0" borderId="0" applyFont="0" applyFill="0" applyBorder="0" applyAlignment="0" applyProtection="0"/>
    <xf numFmtId="0" fontId="143" fillId="0" borderId="0" applyFont="0" applyFill="0" applyBorder="0" applyAlignment="0" applyProtection="0"/>
    <xf numFmtId="9" fontId="144" fillId="0" borderId="0" applyFont="0" applyFill="0" applyBorder="0" applyAlignment="0" applyProtection="0"/>
    <xf numFmtId="0" fontId="145" fillId="0" borderId="0"/>
    <xf numFmtId="41" fontId="142" fillId="0" borderId="0" applyFont="0" applyFill="0" applyBorder="0" applyAlignment="0" applyProtection="0"/>
    <xf numFmtId="43" fontId="142" fillId="0" borderId="0" applyFont="0" applyFill="0" applyBorder="0" applyAlignment="0" applyProtection="0"/>
    <xf numFmtId="220" fontId="146" fillId="0" borderId="0" applyFont="0" applyFill="0" applyBorder="0" applyAlignment="0" applyProtection="0"/>
    <xf numFmtId="221" fontId="146" fillId="0" borderId="0" applyFont="0" applyFill="0" applyBorder="0" applyAlignment="0" applyProtection="0"/>
    <xf numFmtId="0" fontId="147" fillId="0" borderId="0"/>
    <xf numFmtId="0" fontId="148" fillId="0" borderId="0"/>
    <xf numFmtId="0" fontId="149" fillId="0" borderId="0"/>
    <xf numFmtId="0" fontId="150" fillId="0" borderId="0"/>
    <xf numFmtId="42" fontId="142" fillId="0" borderId="0" applyFont="0" applyFill="0" applyBorder="0" applyAlignment="0" applyProtection="0"/>
    <xf numFmtId="44" fontId="142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168" fontId="12" fillId="0" borderId="0" applyFont="0" applyFill="0" applyBorder="0" applyAlignment="0" applyProtection="0"/>
    <xf numFmtId="168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" fillId="0" borderId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8" fontId="11" fillId="0" borderId="0" applyFont="0" applyFill="0" applyBorder="0" applyAlignment="0" applyProtection="0"/>
    <xf numFmtId="203" fontId="13" fillId="0" borderId="0"/>
    <xf numFmtId="0" fontId="159" fillId="0" borderId="0"/>
    <xf numFmtId="173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49" fontId="22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54" fillId="0" borderId="0" applyFont="0" applyFill="0" applyBorder="0" applyAlignment="0" applyProtection="0"/>
    <xf numFmtId="225" fontId="70" fillId="0" borderId="0" applyFill="0">
      <alignment horizontal="left" vertical="top"/>
      <protection locked="0"/>
    </xf>
    <xf numFmtId="0" fontId="14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4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43" fontId="14" fillId="0" borderId="0">
      <protection locked="0"/>
    </xf>
    <xf numFmtId="43" fontId="14" fillId="0" borderId="0">
      <protection locked="0"/>
    </xf>
    <xf numFmtId="0" fontId="176" fillId="0" borderId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3" fillId="12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9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14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15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8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19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0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3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21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52" fillId="3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8" fillId="22" borderId="4" applyNumberFormat="0" applyAlignment="0" applyProtection="0"/>
    <xf numFmtId="0" fontId="177" fillId="36" borderId="4" applyNumberFormat="0" applyAlignment="0" applyProtection="0"/>
    <xf numFmtId="0" fontId="177" fillId="36" borderId="4" applyNumberFormat="0" applyAlignment="0" applyProtection="0"/>
    <xf numFmtId="0" fontId="61" fillId="23" borderId="6" applyNumberFormat="0" applyAlignment="0" applyProtection="0"/>
    <xf numFmtId="0" fontId="61" fillId="23" borderId="6" applyNumberFormat="0" applyAlignment="0" applyProtection="0"/>
    <xf numFmtId="0" fontId="61" fillId="23" borderId="6" applyNumberFormat="0" applyAlignment="0" applyProtection="0"/>
    <xf numFmtId="166" fontId="63" fillId="0" borderId="0" applyFont="0" applyFill="0" applyBorder="0" applyAlignment="0" applyProtection="0"/>
    <xf numFmtId="166" fontId="154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226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222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227" fontId="14" fillId="0" borderId="0" applyFont="0" applyFill="0" applyBorder="0" applyAlignment="0" applyProtection="0"/>
    <xf numFmtId="174" fontId="39" fillId="0" borderId="0" applyFont="0" applyFill="0" applyBorder="0" applyAlignment="0" applyProtection="0"/>
    <xf numFmtId="228" fontId="70" fillId="46" borderId="0" applyFill="0">
      <alignment horizontal="left" vertical="top"/>
      <protection locked="0"/>
    </xf>
    <xf numFmtId="228" fontId="70" fillId="46" borderId="0" applyFill="0">
      <alignment horizontal="left" vertical="top"/>
      <protection locked="0"/>
    </xf>
    <xf numFmtId="179" fontId="70" fillId="0" borderId="0" applyFill="0">
      <alignment horizontal="left" vertical="top"/>
      <protection locked="0"/>
    </xf>
    <xf numFmtId="179" fontId="70" fillId="0" borderId="0" applyFill="0">
      <alignment horizontal="left" vertical="top"/>
      <protection locked="0"/>
    </xf>
    <xf numFmtId="176" fontId="14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229" fontId="73" fillId="0" borderId="0" applyFill="0" applyBorder="0">
      <alignment horizontal="left" vertical="top" wrapText="1"/>
      <protection locked="0"/>
    </xf>
    <xf numFmtId="229" fontId="73" fillId="0" borderId="0" applyFill="0" applyBorder="0">
      <alignment horizontal="left" vertical="top" wrapText="1"/>
      <protection locked="0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230" fontId="73" fillId="0" borderId="0">
      <alignment horizontal="left"/>
      <protection locked="0"/>
    </xf>
    <xf numFmtId="0" fontId="81" fillId="4" borderId="0" applyNumberFormat="0" applyBorder="0" applyAlignment="0" applyProtection="0"/>
    <xf numFmtId="0" fontId="81" fillId="6" borderId="0" applyNumberFormat="0" applyBorder="0" applyAlignment="0" applyProtection="0"/>
    <xf numFmtId="0" fontId="81" fillId="6" borderId="0" applyNumberFormat="0" applyBorder="0" applyAlignment="0" applyProtection="0"/>
    <xf numFmtId="231" fontId="178" fillId="0" borderId="0">
      <alignment horizontal="left"/>
    </xf>
    <xf numFmtId="0" fontId="179" fillId="0" borderId="13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80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6" fillId="0" borderId="15" applyNumberFormat="0" applyFill="0" applyAlignment="0" applyProtection="0"/>
    <xf numFmtId="0" fontId="181" fillId="0" borderId="53" applyNumberFormat="0" applyFill="0" applyAlignment="0" applyProtection="0"/>
    <xf numFmtId="0" fontId="181" fillId="0" borderId="53" applyNumberFormat="0" applyFill="0" applyAlignment="0" applyProtection="0"/>
    <xf numFmtId="0" fontId="86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91" fillId="7" borderId="4" applyNumberFormat="0" applyAlignment="0" applyProtection="0"/>
    <xf numFmtId="0" fontId="91" fillId="30" borderId="4" applyNumberFormat="0" applyAlignment="0" applyProtection="0"/>
    <xf numFmtId="0" fontId="91" fillId="30" borderId="4" applyNumberFormat="0" applyAlignment="0" applyProtection="0"/>
    <xf numFmtId="231" fontId="73" fillId="0" borderId="0">
      <alignment horizontal="left"/>
    </xf>
    <xf numFmtId="231" fontId="73" fillId="0" borderId="0" applyFill="0" applyBorder="0">
      <alignment horizontal="left"/>
    </xf>
    <xf numFmtId="40" fontId="73" fillId="0" borderId="0">
      <protection locked="0"/>
    </xf>
    <xf numFmtId="0" fontId="93" fillId="0" borderId="5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8" fillId="0" borderId="49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48">
      <alignment horizontal="center"/>
    </xf>
    <xf numFmtId="231" fontId="73" fillId="0" borderId="0" applyFill="0" applyBorder="0">
      <alignment horizontal="left"/>
    </xf>
    <xf numFmtId="192" fontId="183" fillId="0" borderId="0">
      <alignment horizontal="left" vertical="top"/>
      <protection locked="0"/>
    </xf>
    <xf numFmtId="192" fontId="73" fillId="0" borderId="0"/>
    <xf numFmtId="231" fontId="73" fillId="0" borderId="0" applyFill="0" applyBorder="0">
      <alignment horizontal="left"/>
    </xf>
    <xf numFmtId="231" fontId="73" fillId="0" borderId="0">
      <alignment horizontal="left"/>
    </xf>
    <xf numFmtId="0" fontId="95" fillId="30" borderId="0" applyNumberFormat="0" applyBorder="0" applyAlignment="0" applyProtection="0"/>
    <xf numFmtId="0" fontId="184" fillId="30" borderId="0" applyNumberFormat="0" applyBorder="0" applyAlignment="0" applyProtection="0"/>
    <xf numFmtId="0" fontId="184" fillId="30" borderId="0" applyNumberFormat="0" applyBorder="0" applyAlignment="0" applyProtection="0"/>
    <xf numFmtId="0" fontId="14" fillId="0" borderId="0"/>
    <xf numFmtId="0" fontId="185" fillId="0" borderId="0">
      <alignment vertical="center"/>
    </xf>
    <xf numFmtId="43" fontId="73" fillId="0" borderId="0">
      <protection locked="0"/>
    </xf>
    <xf numFmtId="39" fontId="13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9" fillId="0" borderId="0"/>
    <xf numFmtId="0" fontId="9" fillId="0" borderId="0"/>
    <xf numFmtId="0" fontId="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39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4" fillId="0" borderId="0"/>
    <xf numFmtId="0" fontId="39" fillId="0" borderId="0"/>
    <xf numFmtId="0" fontId="186" fillId="0" borderId="0">
      <alignment vertical="center"/>
    </xf>
    <xf numFmtId="0" fontId="63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24" borderId="8" applyNumberFormat="0" applyFont="0" applyAlignment="0" applyProtection="0"/>
    <xf numFmtId="0" fontId="14" fillId="24" borderId="8" applyNumberFormat="0" applyFont="0" applyAlignment="0" applyProtection="0"/>
    <xf numFmtId="0" fontId="14" fillId="24" borderId="8" applyNumberFormat="0" applyFont="0" applyAlignment="0" applyProtection="0"/>
    <xf numFmtId="0" fontId="14" fillId="24" borderId="8" applyNumberFormat="0" applyFont="0" applyAlignment="0" applyProtection="0"/>
    <xf numFmtId="0" fontId="14" fillId="24" borderId="8" applyNumberFormat="0" applyFont="0" applyAlignment="0" applyProtection="0"/>
    <xf numFmtId="0" fontId="14" fillId="24" borderId="8" applyNumberFormat="0" applyFont="0" applyAlignment="0" applyProtection="0"/>
    <xf numFmtId="206" fontId="73" fillId="0" borderId="0">
      <alignment horizontal="right"/>
      <protection locked="0"/>
    </xf>
    <xf numFmtId="0" fontId="14" fillId="24" borderId="8" applyNumberFormat="0" applyFont="0" applyAlignment="0" applyProtection="0"/>
    <xf numFmtId="0" fontId="14" fillId="24" borderId="8" applyNumberFormat="0" applyFont="0" applyAlignment="0" applyProtection="0"/>
    <xf numFmtId="230" fontId="73" fillId="0" borderId="0">
      <protection locked="0"/>
    </xf>
    <xf numFmtId="0" fontId="102" fillId="22" borderId="20" applyNumberFormat="0" applyAlignment="0" applyProtection="0"/>
    <xf numFmtId="0" fontId="102" fillId="36" borderId="20" applyNumberFormat="0" applyAlignment="0" applyProtection="0"/>
    <xf numFmtId="0" fontId="102" fillId="36" borderId="20" applyNumberFormat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0" fontId="72" fillId="0" borderId="0" applyFont="0">
      <protection locked="0"/>
    </xf>
    <xf numFmtId="40" fontId="73" fillId="0" borderId="0">
      <protection locked="0"/>
    </xf>
    <xf numFmtId="192" fontId="73" fillId="0" borderId="0">
      <alignment horizontal="left"/>
    </xf>
    <xf numFmtId="232" fontId="187" fillId="0" borderId="0" applyFont="0">
      <alignment horizontal="left"/>
    </xf>
    <xf numFmtId="232" fontId="187" fillId="0" borderId="0" applyFont="0">
      <alignment horizontal="left"/>
    </xf>
    <xf numFmtId="231" fontId="73" fillId="0" borderId="0">
      <alignment horizontal="left"/>
    </xf>
    <xf numFmtId="233" fontId="188" fillId="0" borderId="0">
      <alignment wrapText="1"/>
      <protection locked="0"/>
    </xf>
    <xf numFmtId="232" fontId="53" fillId="0" borderId="55">
      <alignment vertical="center"/>
    </xf>
    <xf numFmtId="232" fontId="53" fillId="0" borderId="55">
      <alignment vertical="center"/>
    </xf>
    <xf numFmtId="192" fontId="53" fillId="0" borderId="56">
      <alignment vertical="center"/>
    </xf>
    <xf numFmtId="231" fontId="53" fillId="0" borderId="56">
      <alignment vertical="center"/>
    </xf>
    <xf numFmtId="232" fontId="72" fillId="0" borderId="0" applyFont="0">
      <protection locked="0"/>
    </xf>
    <xf numFmtId="232" fontId="72" fillId="0" borderId="0" applyFont="0">
      <protection locked="0"/>
    </xf>
    <xf numFmtId="231" fontId="73" fillId="0" borderId="0">
      <protection locked="0"/>
    </xf>
    <xf numFmtId="192" fontId="72" fillId="0" borderId="0" applyFill="0">
      <protection locked="0"/>
    </xf>
    <xf numFmtId="233" fontId="18" fillId="47" borderId="0" applyAlignment="0"/>
    <xf numFmtId="0" fontId="116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233" fontId="190" fillId="0" borderId="57" applyFill="0">
      <alignment horizontal="center"/>
      <protection locked="0"/>
    </xf>
    <xf numFmtId="228" fontId="190" fillId="0" borderId="21" applyNumberFormat="0" applyFill="0" applyProtection="0">
      <alignment horizontal="center"/>
    </xf>
    <xf numFmtId="228" fontId="190" fillId="0" borderId="21" applyNumberFormat="0" applyFill="0" applyProtection="0">
      <alignment horizontal="center"/>
    </xf>
    <xf numFmtId="43" fontId="190" fillId="0" borderId="57" applyFill="0">
      <alignment horizontal="center"/>
      <protection locked="0"/>
    </xf>
    <xf numFmtId="0" fontId="191" fillId="0" borderId="25" applyNumberFormat="0" applyFill="0" applyAlignment="0" applyProtection="0"/>
    <xf numFmtId="192" fontId="72" fillId="0" borderId="0"/>
    <xf numFmtId="231" fontId="72" fillId="0" borderId="0"/>
    <xf numFmtId="0" fontId="14" fillId="0" borderId="26" applyNumberFormat="0" applyFont="0" applyFill="0" applyAlignment="0" applyProtection="0"/>
    <xf numFmtId="0" fontId="14" fillId="0" borderId="26" applyNumberFormat="0" applyFont="0" applyFill="0" applyAlignment="0" applyProtection="0"/>
    <xf numFmtId="192" fontId="178" fillId="0" borderId="0"/>
    <xf numFmtId="234" fontId="72" fillId="0" borderId="0" applyFill="0">
      <alignment horizontal="center"/>
    </xf>
    <xf numFmtId="232" fontId="72" fillId="0" borderId="0" applyFont="0">
      <alignment horizontal="center"/>
      <protection locked="0"/>
    </xf>
    <xf numFmtId="232" fontId="72" fillId="0" borderId="0" applyFont="0">
      <alignment horizontal="center"/>
      <protection locked="0"/>
    </xf>
    <xf numFmtId="231" fontId="73" fillId="0" borderId="0">
      <alignment horizontal="center"/>
      <protection locked="0"/>
    </xf>
    <xf numFmtId="192" fontId="72" fillId="0" borderId="0" applyFont="0">
      <alignment horizontal="center"/>
      <protection locked="0"/>
    </xf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75" fillId="0" borderId="0">
      <protection locked="0"/>
    </xf>
    <xf numFmtId="0" fontId="192" fillId="0" borderId="0">
      <protection locked="0"/>
    </xf>
    <xf numFmtId="0" fontId="192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193" fillId="0" borderId="0" applyNumberFormat="0" applyFont="0" applyFill="0" applyBorder="0" applyProtection="0">
      <alignment horizontal="centerContinuous" vertical="center"/>
    </xf>
    <xf numFmtId="0" fontId="194" fillId="0" borderId="0">
      <alignment vertical="center"/>
    </xf>
    <xf numFmtId="41" fontId="175" fillId="0" borderId="0" applyFont="0" applyFill="0" applyBorder="0" applyAlignment="0" applyProtection="0"/>
    <xf numFmtId="4" fontId="26" fillId="0" borderId="0">
      <protection locked="0"/>
    </xf>
    <xf numFmtId="0" fontId="175" fillId="0" borderId="0">
      <protection locked="0"/>
    </xf>
    <xf numFmtId="0" fontId="142" fillId="0" borderId="0"/>
    <xf numFmtId="0" fontId="195" fillId="0" borderId="0" applyFont="0" applyFill="0" applyBorder="0" applyAlignment="0" applyProtection="0"/>
    <xf numFmtId="17" fontId="195" fillId="0" borderId="0" applyFont="0" applyFill="0" applyBorder="0" applyAlignment="0" applyProtection="0"/>
    <xf numFmtId="0" fontId="175" fillId="0" borderId="0">
      <protection locked="0"/>
    </xf>
    <xf numFmtId="0" fontId="26" fillId="0" borderId="26">
      <protection locked="0"/>
    </xf>
    <xf numFmtId="0" fontId="175" fillId="0" borderId="0">
      <protection locked="0"/>
    </xf>
    <xf numFmtId="0" fontId="175" fillId="0" borderId="0">
      <protection locked="0"/>
    </xf>
    <xf numFmtId="0" fontId="14" fillId="0" borderId="0"/>
    <xf numFmtId="172" fontId="14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7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3" fillId="0" borderId="0"/>
    <xf numFmtId="0" fontId="15" fillId="0" borderId="0"/>
    <xf numFmtId="166" fontId="6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4" fillId="0" borderId="0" applyFont="0" applyFill="0" applyBorder="0" applyAlignment="0" applyProtection="0"/>
    <xf numFmtId="168" fontId="15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40" fillId="0" borderId="0"/>
    <xf numFmtId="0" fontId="14" fillId="0" borderId="0"/>
    <xf numFmtId="0" fontId="154" fillId="0" borderId="0"/>
    <xf numFmtId="168" fontId="7" fillId="0" borderId="0" applyFont="0" applyFill="0" applyBorder="0" applyAlignment="0" applyProtection="0"/>
    <xf numFmtId="0" fontId="22" fillId="0" borderId="0"/>
    <xf numFmtId="168" fontId="7" fillId="0" borderId="0" applyFont="0" applyFill="0" applyBorder="0" applyAlignment="0" applyProtection="0"/>
    <xf numFmtId="39" fontId="13" fillId="0" borderId="0"/>
    <xf numFmtId="0" fontId="7" fillId="0" borderId="0"/>
    <xf numFmtId="0" fontId="7" fillId="0" borderId="0"/>
    <xf numFmtId="0" fontId="98" fillId="0" borderId="0"/>
    <xf numFmtId="168" fontId="6" fillId="0" borderId="0" applyFont="0" applyFill="0" applyBorder="0" applyAlignment="0" applyProtection="0"/>
    <xf numFmtId="0" fontId="207" fillId="0" borderId="79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182" fontId="26" fillId="0" borderId="0">
      <protection locked="0"/>
    </xf>
    <xf numFmtId="182" fontId="26" fillId="0" borderId="0">
      <protection locked="0"/>
    </xf>
    <xf numFmtId="182" fontId="26" fillId="0" borderId="0">
      <protection locked="0"/>
    </xf>
    <xf numFmtId="182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43" fontId="14" fillId="0" borderId="0">
      <protection locked="0"/>
    </xf>
    <xf numFmtId="182" fontId="3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202" fontId="208" fillId="0" borderId="0"/>
    <xf numFmtId="202" fontId="208" fillId="0" borderId="0"/>
    <xf numFmtId="202" fontId="208" fillId="0" borderId="0"/>
    <xf numFmtId="202" fontId="208" fillId="0" borderId="0"/>
    <xf numFmtId="202" fontId="208" fillId="0" borderId="0"/>
    <xf numFmtId="202" fontId="208" fillId="0" borderId="0"/>
    <xf numFmtId="202" fontId="208" fillId="0" borderId="0"/>
    <xf numFmtId="202" fontId="208" fillId="0" borderId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62" fillId="0" borderId="0" applyNumberFormat="0" applyFill="0" applyBorder="0" applyAlignment="0" applyProtection="0"/>
    <xf numFmtId="235" fontId="209" fillId="49" borderId="9"/>
    <xf numFmtId="3" fontId="183" fillId="0" borderId="39">
      <alignment horizontal="left" vertical="center"/>
    </xf>
    <xf numFmtId="3" fontId="18" fillId="0" borderId="39">
      <alignment horizontal="left" vertical="center"/>
    </xf>
    <xf numFmtId="236" fontId="24" fillId="0" borderId="0" applyFill="0" applyBorder="0" applyAlignment="0"/>
    <xf numFmtId="237" fontId="24" fillId="0" borderId="0" applyFill="0" applyBorder="0" applyAlignment="0"/>
    <xf numFmtId="238" fontId="24" fillId="0" borderId="0" applyFill="0" applyBorder="0" applyAlignment="0"/>
    <xf numFmtId="239" fontId="24" fillId="0" borderId="0" applyFill="0" applyBorder="0" applyAlignment="0"/>
    <xf numFmtId="240" fontId="24" fillId="0" borderId="0" applyFill="0" applyBorder="0" applyAlignment="0"/>
    <xf numFmtId="241" fontId="24" fillId="0" borderId="0" applyFill="0" applyBorder="0" applyAlignment="0"/>
    <xf numFmtId="236" fontId="24" fillId="0" borderId="0" applyFill="0" applyBorder="0" applyAlignment="0"/>
    <xf numFmtId="0" fontId="210" fillId="0" borderId="0"/>
    <xf numFmtId="166" fontId="63" fillId="0" borderId="0" applyFont="0" applyFill="0" applyBorder="0" applyAlignment="0" applyProtection="0"/>
    <xf numFmtId="240" fontId="24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212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" fillId="0" borderId="0"/>
    <xf numFmtId="0" fontId="13" fillId="0" borderId="0"/>
    <xf numFmtId="39" fontId="13" fillId="0" borderId="0"/>
    <xf numFmtId="0" fontId="13" fillId="0" borderId="0"/>
    <xf numFmtId="0" fontId="220" fillId="0" borderId="0"/>
    <xf numFmtId="0" fontId="2" fillId="0" borderId="0"/>
    <xf numFmtId="168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</cellStyleXfs>
  <cellXfs count="1674">
    <xf numFmtId="39" fontId="0" fillId="0" borderId="0" xfId="0"/>
    <xf numFmtId="168" fontId="14" fillId="0" borderId="0" xfId="368" applyFont="1"/>
    <xf numFmtId="168" fontId="14" fillId="0" borderId="0" xfId="368" applyFont="1" applyFill="1"/>
    <xf numFmtId="168" fontId="24" fillId="0" borderId="0" xfId="368" applyFont="1" applyFill="1" applyBorder="1"/>
    <xf numFmtId="39" fontId="25" fillId="0" borderId="0" xfId="0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vertical="center"/>
    </xf>
    <xf numFmtId="3" fontId="0" fillId="0" borderId="0" xfId="0" applyNumberFormat="1" applyFill="1" applyBorder="1" applyAlignment="1" applyProtection="1">
      <alignment vertical="center"/>
      <protection locked="0"/>
    </xf>
    <xf numFmtId="1" fontId="24" fillId="0" borderId="0" xfId="0" applyNumberFormat="1" applyFont="1" applyFill="1" applyBorder="1" applyAlignment="1">
      <alignment vertical="center"/>
    </xf>
    <xf numFmtId="39" fontId="0" fillId="0" borderId="0" xfId="0" applyFill="1" applyBorder="1" applyAlignment="1">
      <alignment vertical="center"/>
    </xf>
    <xf numFmtId="39" fontId="24" fillId="0" borderId="0" xfId="0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39" fontId="0" fillId="0" borderId="0" xfId="0" applyFont="1" applyFill="1" applyBorder="1" applyAlignment="1">
      <alignment vertical="center"/>
    </xf>
    <xf numFmtId="39" fontId="166" fillId="0" borderId="0" xfId="868" applyFont="1" applyFill="1" applyAlignment="1">
      <alignment vertical="center"/>
    </xf>
    <xf numFmtId="39" fontId="166" fillId="0" borderId="0" xfId="868" applyFont="1" applyFill="1" applyBorder="1" applyAlignment="1">
      <alignment vertical="center"/>
    </xf>
    <xf numFmtId="39" fontId="16" fillId="0" borderId="0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168" fontId="14" fillId="0" borderId="0" xfId="368" applyNumberFormat="1" applyFont="1" applyFill="1" applyBorder="1" applyAlignment="1">
      <alignment vertical="center"/>
    </xf>
    <xf numFmtId="39" fontId="170" fillId="0" borderId="0" xfId="0" applyFont="1" applyFill="1" applyBorder="1" applyAlignment="1">
      <alignment vertical="center"/>
    </xf>
    <xf numFmtId="3" fontId="170" fillId="0" borderId="0" xfId="0" applyNumberFormat="1" applyFont="1" applyFill="1" applyBorder="1" applyAlignment="1">
      <alignment vertical="center"/>
    </xf>
    <xf numFmtId="3" fontId="170" fillId="0" borderId="0" xfId="0" applyNumberFormat="1" applyFont="1" applyFill="1" applyBorder="1" applyAlignment="1" applyProtection="1">
      <alignment vertical="center"/>
      <protection locked="0"/>
    </xf>
    <xf numFmtId="39" fontId="13" fillId="0" borderId="0" xfId="868" applyFont="1" applyFill="1"/>
    <xf numFmtId="39" fontId="15" fillId="0" borderId="0" xfId="868" applyFont="1" applyFill="1"/>
    <xf numFmtId="39" fontId="18" fillId="0" borderId="0" xfId="868" applyFont="1" applyFill="1" applyBorder="1"/>
    <xf numFmtId="176" fontId="14" fillId="0" borderId="39" xfId="1205" applyNumberFormat="1" applyFont="1" applyFill="1" applyBorder="1" applyAlignment="1">
      <alignment vertical="center"/>
    </xf>
    <xf numFmtId="39" fontId="15" fillId="0" borderId="29" xfId="868" applyFont="1" applyFill="1" applyBorder="1" applyAlignment="1">
      <alignment vertical="center"/>
    </xf>
    <xf numFmtId="39" fontId="13" fillId="0" borderId="0" xfId="868" applyFont="1" applyFill="1" applyBorder="1"/>
    <xf numFmtId="176" fontId="16" fillId="0" borderId="36" xfId="1205" applyNumberFormat="1" applyFont="1" applyFill="1" applyBorder="1" applyAlignment="1">
      <alignment vertical="center"/>
    </xf>
    <xf numFmtId="39" fontId="16" fillId="0" borderId="49" xfId="868" applyFont="1" applyFill="1" applyBorder="1" applyAlignment="1">
      <alignment horizontal="center" vertical="center"/>
    </xf>
    <xf numFmtId="39" fontId="16" fillId="0" borderId="36" xfId="868" applyFont="1" applyFill="1" applyBorder="1" applyAlignment="1">
      <alignment horizontal="center" vertical="center"/>
    </xf>
    <xf numFmtId="39" fontId="17" fillId="0" borderId="0" xfId="868" applyFont="1" applyFill="1" applyBorder="1" applyAlignment="1">
      <alignment horizontal="center"/>
    </xf>
    <xf numFmtId="39" fontId="23" fillId="0" borderId="0" xfId="868" applyFont="1" applyFill="1"/>
    <xf numFmtId="176" fontId="173" fillId="0" borderId="36" xfId="1205" applyNumberFormat="1" applyFont="1" applyFill="1" applyBorder="1" applyAlignment="1">
      <alignment vertical="center"/>
    </xf>
    <xf numFmtId="39" fontId="173" fillId="0" borderId="49" xfId="868" applyFont="1" applyFill="1" applyBorder="1" applyAlignment="1">
      <alignment horizontal="center" vertical="center"/>
    </xf>
    <xf numFmtId="39" fontId="173" fillId="0" borderId="36" xfId="868" applyFont="1" applyFill="1" applyBorder="1" applyAlignment="1">
      <alignment horizontal="center" vertical="center"/>
    </xf>
    <xf numFmtId="39" fontId="171" fillId="0" borderId="0" xfId="868" applyFont="1" applyFill="1" applyBorder="1" applyAlignment="1">
      <alignment horizontal="center"/>
    </xf>
    <xf numFmtId="176" fontId="14" fillId="0" borderId="46" xfId="1205" applyNumberFormat="1" applyFont="1" applyFill="1" applyBorder="1" applyAlignment="1">
      <alignment vertical="center"/>
    </xf>
    <xf numFmtId="39" fontId="15" fillId="0" borderId="31" xfId="868" applyFont="1" applyFill="1" applyBorder="1" applyAlignment="1">
      <alignment vertical="center"/>
    </xf>
    <xf numFmtId="39" fontId="20" fillId="0" borderId="0" xfId="868" applyFont="1" applyFill="1" applyBorder="1" applyAlignment="1">
      <alignment horizontal="center"/>
    </xf>
    <xf numFmtId="39" fontId="22" fillId="0" borderId="0" xfId="868" applyFont="1" applyFill="1" applyBorder="1"/>
    <xf numFmtId="39" fontId="22" fillId="0" borderId="0" xfId="868" applyFont="1" applyFill="1"/>
    <xf numFmtId="0" fontId="174" fillId="0" borderId="0" xfId="1206" applyFont="1" applyBorder="1"/>
    <xf numFmtId="0" fontId="174" fillId="0" borderId="0" xfId="1206" applyFont="1"/>
    <xf numFmtId="168" fontId="174" fillId="0" borderId="0" xfId="368" applyFont="1"/>
    <xf numFmtId="176" fontId="174" fillId="0" borderId="0" xfId="1205" applyNumberFormat="1" applyFont="1" applyAlignment="1"/>
    <xf numFmtId="168" fontId="174" fillId="0" borderId="0" xfId="1205" applyFont="1" applyBorder="1" applyAlignment="1">
      <alignment horizontal="center"/>
    </xf>
    <xf numFmtId="0" fontId="14" fillId="0" borderId="43" xfId="1206" applyFont="1" applyBorder="1" applyAlignment="1">
      <alignment horizontal="center" vertical="center"/>
    </xf>
    <xf numFmtId="37" fontId="160" fillId="0" borderId="0" xfId="868" applyNumberFormat="1" applyFont="1" applyFill="1" applyBorder="1" applyAlignment="1">
      <alignment horizontal="center" vertical="center"/>
    </xf>
    <xf numFmtId="39" fontId="24" fillId="0" borderId="2" xfId="868" applyFont="1" applyFill="1" applyBorder="1" applyAlignment="1">
      <alignment horizontal="center" vertical="center"/>
    </xf>
    <xf numFmtId="37" fontId="25" fillId="0" borderId="0" xfId="868" applyNumberFormat="1" applyFont="1" applyFill="1" applyBorder="1" applyAlignment="1">
      <alignment horizontal="center" vertical="center"/>
    </xf>
    <xf numFmtId="39" fontId="24" fillId="0" borderId="32" xfId="868" applyFont="1" applyFill="1" applyBorder="1" applyAlignment="1">
      <alignment horizontal="center" vertical="center"/>
    </xf>
    <xf numFmtId="176" fontId="14" fillId="0" borderId="45" xfId="1205" applyNumberFormat="1" applyFont="1" applyBorder="1" applyAlignment="1"/>
    <xf numFmtId="168" fontId="14" fillId="0" borderId="42" xfId="1205" applyFont="1" applyBorder="1" applyAlignment="1">
      <alignment horizontal="left"/>
    </xf>
    <xf numFmtId="176" fontId="14" fillId="0" borderId="52" xfId="1205" applyNumberFormat="1" applyFont="1" applyBorder="1" applyAlignment="1"/>
    <xf numFmtId="176" fontId="16" fillId="0" borderId="45" xfId="1205" applyNumberFormat="1" applyFont="1" applyBorder="1" applyAlignment="1">
      <alignment horizontal="center"/>
    </xf>
    <xf numFmtId="168" fontId="16" fillId="0" borderId="42" xfId="1205" applyFont="1" applyBorder="1" applyAlignment="1">
      <alignment horizontal="left"/>
    </xf>
    <xf numFmtId="176" fontId="14" fillId="0" borderId="30" xfId="1205" applyNumberFormat="1" applyFont="1" applyFill="1" applyBorder="1" applyAlignment="1"/>
    <xf numFmtId="39" fontId="14" fillId="0" borderId="51" xfId="868" applyFont="1" applyFill="1" applyBorder="1"/>
    <xf numFmtId="49" fontId="16" fillId="0" borderId="45" xfId="0" applyNumberFormat="1" applyFont="1" applyFill="1" applyBorder="1" applyAlignment="1">
      <alignment vertical="center"/>
    </xf>
    <xf numFmtId="39" fontId="14" fillId="0" borderId="40" xfId="0" applyFont="1" applyFill="1" applyBorder="1" applyAlignment="1">
      <alignment horizontal="center" vertical="center"/>
    </xf>
    <xf numFmtId="39" fontId="16" fillId="0" borderId="40" xfId="868" applyFont="1" applyFill="1" applyBorder="1" applyAlignment="1">
      <alignment vertical="center"/>
    </xf>
    <xf numFmtId="39" fontId="16" fillId="0" borderId="45" xfId="0" applyFont="1" applyFill="1" applyBorder="1" applyAlignment="1">
      <alignment horizontal="center" vertical="center"/>
    </xf>
    <xf numFmtId="49" fontId="16" fillId="39" borderId="45" xfId="0" applyNumberFormat="1" applyFont="1" applyFill="1" applyBorder="1" applyAlignment="1">
      <alignment horizontal="center" vertical="center"/>
    </xf>
    <xf numFmtId="39" fontId="14" fillId="39" borderId="40" xfId="0" applyFont="1" applyFill="1" applyBorder="1" applyAlignment="1">
      <alignment horizontal="center" vertical="center"/>
    </xf>
    <xf numFmtId="39" fontId="165" fillId="39" borderId="0" xfId="868" applyFont="1" applyFill="1" applyBorder="1" applyAlignment="1">
      <alignment vertical="center"/>
    </xf>
    <xf numFmtId="39" fontId="16" fillId="39" borderId="45" xfId="0" applyFont="1" applyFill="1" applyBorder="1" applyAlignment="1">
      <alignment horizontal="center" vertical="center"/>
    </xf>
    <xf numFmtId="173" fontId="16" fillId="39" borderId="40" xfId="0" applyNumberFormat="1" applyFont="1" applyFill="1" applyBorder="1" applyAlignment="1">
      <alignment vertical="center"/>
    </xf>
    <xf numFmtId="173" fontId="16" fillId="39" borderId="45" xfId="0" applyNumberFormat="1" applyFont="1" applyFill="1" applyBorder="1" applyAlignment="1">
      <alignment vertical="center"/>
    </xf>
    <xf numFmtId="39" fontId="165" fillId="0" borderId="40" xfId="868" applyFont="1" applyFill="1" applyBorder="1" applyAlignment="1">
      <alignment vertical="center"/>
    </xf>
    <xf numFmtId="173" fontId="16" fillId="0" borderId="40" xfId="0" applyNumberFormat="1" applyFont="1" applyFill="1" applyBorder="1" applyAlignment="1">
      <alignment vertical="center"/>
    </xf>
    <xf numFmtId="173" fontId="16" fillId="0" borderId="45" xfId="0" applyNumberFormat="1" applyFont="1" applyFill="1" applyBorder="1" applyAlignment="1">
      <alignment vertical="center"/>
    </xf>
    <xf numFmtId="49" fontId="14" fillId="0" borderId="45" xfId="0" applyNumberFormat="1" applyFont="1" applyFill="1" applyBorder="1" applyAlignment="1">
      <alignment vertical="center"/>
    </xf>
    <xf numFmtId="39" fontId="19" fillId="0" borderId="40" xfId="868" applyFont="1" applyFill="1" applyBorder="1" applyAlignment="1">
      <alignment horizontal="right" vertical="center"/>
    </xf>
    <xf numFmtId="39" fontId="14" fillId="0" borderId="45" xfId="0" applyFont="1" applyFill="1" applyBorder="1" applyAlignment="1">
      <alignment horizontal="center" vertical="center"/>
    </xf>
    <xf numFmtId="173" fontId="14" fillId="0" borderId="45" xfId="0" applyNumberFormat="1" applyFont="1" applyFill="1" applyBorder="1" applyAlignment="1">
      <alignment vertical="center"/>
    </xf>
    <xf numFmtId="39" fontId="14" fillId="38" borderId="40" xfId="0" applyFont="1" applyFill="1" applyBorder="1" applyAlignment="1">
      <alignment horizontal="center" vertical="center"/>
    </xf>
    <xf numFmtId="39" fontId="196" fillId="38" borderId="40" xfId="868" applyFont="1" applyFill="1" applyBorder="1" applyAlignment="1">
      <alignment vertical="center"/>
    </xf>
    <xf numFmtId="39" fontId="14" fillId="38" borderId="45" xfId="868" applyFont="1" applyFill="1" applyBorder="1" applyAlignment="1">
      <alignment horizontal="center" vertical="center"/>
    </xf>
    <xf numFmtId="173" fontId="16" fillId="38" borderId="45" xfId="0" applyNumberFormat="1" applyFont="1" applyFill="1" applyBorder="1" applyAlignment="1">
      <alignment vertical="center"/>
    </xf>
    <xf numFmtId="37" fontId="16" fillId="37" borderId="45" xfId="868" applyNumberFormat="1" applyFont="1" applyFill="1" applyBorder="1" applyAlignment="1">
      <alignment horizontal="center" vertical="center"/>
    </xf>
    <xf numFmtId="39" fontId="14" fillId="37" borderId="40" xfId="868" applyFont="1" applyFill="1" applyBorder="1" applyAlignment="1">
      <alignment horizontal="center" vertical="center"/>
    </xf>
    <xf numFmtId="39" fontId="16" fillId="37" borderId="40" xfId="868" applyFont="1" applyFill="1" applyBorder="1" applyAlignment="1">
      <alignment vertical="center"/>
    </xf>
    <xf numFmtId="39" fontId="14" fillId="37" borderId="45" xfId="868" applyFont="1" applyFill="1" applyBorder="1" applyAlignment="1">
      <alignment horizontal="center" vertical="center"/>
    </xf>
    <xf numFmtId="173" fontId="14" fillId="37" borderId="45" xfId="868" applyNumberFormat="1" applyFont="1" applyFill="1" applyBorder="1" applyAlignment="1">
      <alignment vertical="center"/>
    </xf>
    <xf numFmtId="173" fontId="16" fillId="37" borderId="42" xfId="0" applyNumberFormat="1" applyFont="1" applyFill="1" applyBorder="1" applyAlignment="1">
      <alignment vertical="center"/>
    </xf>
    <xf numFmtId="178" fontId="16" fillId="0" borderId="45" xfId="868" applyNumberFormat="1" applyFont="1" applyFill="1" applyBorder="1" applyAlignment="1">
      <alignment horizontal="right" vertical="center"/>
    </xf>
    <xf numFmtId="37" fontId="14" fillId="0" borderId="40" xfId="868" applyNumberFormat="1" applyFont="1" applyFill="1" applyBorder="1" applyAlignment="1">
      <alignment horizontal="center" vertical="center"/>
    </xf>
    <xf numFmtId="39" fontId="14" fillId="0" borderId="45" xfId="868" applyFont="1" applyFill="1" applyBorder="1" applyAlignment="1">
      <alignment horizontal="center" vertical="center"/>
    </xf>
    <xf numFmtId="173" fontId="14" fillId="0" borderId="45" xfId="868" applyNumberFormat="1" applyFont="1" applyFill="1" applyBorder="1" applyAlignment="1">
      <alignment vertical="center"/>
    </xf>
    <xf numFmtId="173" fontId="16" fillId="0" borderId="42" xfId="0" applyNumberFormat="1" applyFont="1" applyFill="1" applyBorder="1" applyAlignment="1">
      <alignment vertical="center"/>
    </xf>
    <xf numFmtId="37" fontId="14" fillId="0" borderId="45" xfId="868" applyNumberFormat="1" applyFont="1" applyFill="1" applyBorder="1" applyAlignment="1">
      <alignment horizontal="right" vertical="center"/>
    </xf>
    <xf numFmtId="39" fontId="14" fillId="0" borderId="40" xfId="868" applyFont="1" applyFill="1" applyBorder="1" applyAlignment="1">
      <alignment vertical="center"/>
    </xf>
    <xf numFmtId="39" fontId="14" fillId="0" borderId="45" xfId="0" applyFont="1" applyFill="1" applyBorder="1" applyAlignment="1" applyProtection="1">
      <alignment horizontal="center" vertical="center"/>
      <protection locked="0"/>
    </xf>
    <xf numFmtId="173" fontId="14" fillId="0" borderId="42" xfId="0" applyNumberFormat="1" applyFont="1" applyFill="1" applyBorder="1" applyAlignment="1" applyProtection="1">
      <alignment vertical="center"/>
      <protection locked="0"/>
    </xf>
    <xf numFmtId="173" fontId="14" fillId="0" borderId="42" xfId="0" applyNumberFormat="1" applyFont="1" applyFill="1" applyBorder="1" applyAlignment="1">
      <alignment vertical="center"/>
    </xf>
    <xf numFmtId="39" fontId="14" fillId="0" borderId="40" xfId="0" applyFont="1" applyFill="1" applyBorder="1" applyAlignment="1">
      <alignment vertical="center"/>
    </xf>
    <xf numFmtId="39" fontId="14" fillId="37" borderId="43" xfId="868" applyFont="1" applyFill="1" applyBorder="1" applyAlignment="1">
      <alignment horizontal="center" vertical="center"/>
    </xf>
    <xf numFmtId="178" fontId="16" fillId="0" borderId="43" xfId="868" applyNumberFormat="1" applyFont="1" applyFill="1" applyBorder="1" applyAlignment="1">
      <alignment horizontal="right" vertical="center"/>
    </xf>
    <xf numFmtId="37" fontId="14" fillId="0" borderId="43" xfId="868" applyNumberFormat="1" applyFont="1" applyFill="1" applyBorder="1" applyAlignment="1">
      <alignment horizontal="center" vertical="center"/>
    </xf>
    <xf numFmtId="37" fontId="14" fillId="0" borderId="45" xfId="868" applyNumberFormat="1" applyFont="1" applyFill="1" applyBorder="1" applyAlignment="1">
      <alignment horizontal="right"/>
    </xf>
    <xf numFmtId="178" fontId="14" fillId="0" borderId="43" xfId="868" applyNumberFormat="1" applyFont="1" applyFill="1" applyBorder="1" applyAlignment="1">
      <alignment horizontal="center" vertical="center"/>
    </xf>
    <xf numFmtId="39" fontId="14" fillId="0" borderId="40" xfId="868" applyFont="1" applyFill="1" applyBorder="1" applyAlignment="1">
      <alignment vertical="center" wrapText="1"/>
    </xf>
    <xf numFmtId="37" fontId="16" fillId="37" borderId="43" xfId="868" applyNumberFormat="1" applyFont="1" applyFill="1" applyBorder="1" applyAlignment="1">
      <alignment horizontal="center" vertical="center"/>
    </xf>
    <xf numFmtId="37" fontId="16" fillId="0" borderId="45" xfId="868" applyNumberFormat="1" applyFont="1" applyFill="1" applyBorder="1" applyAlignment="1">
      <alignment horizontal="right" vertical="center"/>
    </xf>
    <xf numFmtId="39" fontId="16" fillId="0" borderId="40" xfId="868" quotePrefix="1" applyFont="1" applyFill="1" applyBorder="1" applyAlignment="1">
      <alignment horizontal="left" vertical="center"/>
    </xf>
    <xf numFmtId="39" fontId="16" fillId="0" borderId="40" xfId="868" applyFont="1" applyFill="1" applyBorder="1" applyAlignment="1">
      <alignment horizontal="left" vertical="center"/>
    </xf>
    <xf numFmtId="168" fontId="14" fillId="0" borderId="42" xfId="1205" applyFont="1" applyBorder="1" applyAlignment="1">
      <alignment horizontal="left" wrapText="1"/>
    </xf>
    <xf numFmtId="39" fontId="14" fillId="0" borderId="50" xfId="868" applyFont="1" applyFill="1" applyBorder="1" applyAlignment="1">
      <alignment horizontal="center" vertical="center"/>
    </xf>
    <xf numFmtId="0" fontId="16" fillId="0" borderId="43" xfId="1206" applyFont="1" applyBorder="1" applyAlignment="1">
      <alignment horizontal="center" vertical="center"/>
    </xf>
    <xf numFmtId="0" fontId="24" fillId="0" borderId="0" xfId="1206" applyFont="1" applyAlignment="1">
      <alignment horizontal="center" vertical="center"/>
    </xf>
    <xf numFmtId="39" fontId="15" fillId="0" borderId="39" xfId="868" applyFont="1" applyFill="1" applyBorder="1" applyAlignment="1">
      <alignment horizontal="center" vertical="center"/>
    </xf>
    <xf numFmtId="39" fontId="15" fillId="0" borderId="46" xfId="868" applyFont="1" applyFill="1" applyBorder="1" applyAlignment="1">
      <alignment horizontal="center" vertical="center"/>
    </xf>
    <xf numFmtId="39" fontId="14" fillId="0" borderId="30" xfId="868" applyFont="1" applyFill="1" applyBorder="1" applyAlignment="1">
      <alignment horizontal="center" vertical="center"/>
    </xf>
    <xf numFmtId="0" fontId="14" fillId="0" borderId="45" xfId="1206" applyFont="1" applyBorder="1" applyAlignment="1">
      <alignment horizontal="center" vertical="center"/>
    </xf>
    <xf numFmtId="0" fontId="174" fillId="0" borderId="0" xfId="1206" applyFont="1" applyAlignment="1">
      <alignment horizontal="center" vertical="center"/>
    </xf>
    <xf numFmtId="9" fontId="16" fillId="37" borderId="40" xfId="1173" applyFont="1" applyFill="1" applyBorder="1" applyAlignment="1">
      <alignment vertical="center"/>
    </xf>
    <xf numFmtId="39" fontId="16" fillId="0" borderId="40" xfId="0" applyFont="1" applyFill="1" applyBorder="1" applyAlignment="1" applyProtection="1">
      <alignment horizontal="left" vertical="center"/>
    </xf>
    <xf numFmtId="39" fontId="14" fillId="0" borderId="40" xfId="0" applyFont="1" applyFill="1" applyBorder="1" applyAlignment="1" applyProtection="1">
      <alignment horizontal="left" vertical="center"/>
    </xf>
    <xf numFmtId="49" fontId="14" fillId="0" borderId="37" xfId="1174" applyFont="1" applyBorder="1" applyAlignment="1">
      <alignment horizontal="left" vertical="center"/>
    </xf>
    <xf numFmtId="39" fontId="16" fillId="0" borderId="40" xfId="0" applyFont="1" applyFill="1" applyBorder="1" applyAlignment="1">
      <alignment vertical="center"/>
    </xf>
    <xf numFmtId="178" fontId="14" fillId="0" borderId="40" xfId="868" applyNumberFormat="1" applyFont="1" applyFill="1" applyBorder="1" applyAlignment="1">
      <alignment horizontal="center" vertical="center"/>
    </xf>
    <xf numFmtId="168" fontId="14" fillId="0" borderId="0" xfId="368" applyFont="1" applyFill="1" applyBorder="1"/>
    <xf numFmtId="168" fontId="14" fillId="0" borderId="0" xfId="368" applyFont="1" applyBorder="1"/>
    <xf numFmtId="168" fontId="14" fillId="0" borderId="0" xfId="368" applyFont="1" applyFill="1" applyBorder="1" applyAlignment="1">
      <alignment vertical="center"/>
    </xf>
    <xf numFmtId="173" fontId="14" fillId="0" borderId="45" xfId="0" applyNumberFormat="1" applyFont="1" applyFill="1" applyBorder="1" applyAlignment="1" applyProtection="1">
      <alignment vertical="center"/>
      <protection locked="0"/>
    </xf>
    <xf numFmtId="173" fontId="174" fillId="0" borderId="0" xfId="1206" applyNumberFormat="1" applyFont="1"/>
    <xf numFmtId="37" fontId="14" fillId="0" borderId="60" xfId="868" applyNumberFormat="1" applyFont="1" applyFill="1" applyBorder="1" applyAlignment="1">
      <alignment horizontal="center" vertical="center"/>
    </xf>
    <xf numFmtId="39" fontId="14" fillId="0" borderId="58" xfId="0" applyFont="1" applyFill="1" applyBorder="1" applyAlignment="1" applyProtection="1">
      <alignment horizontal="center" vertical="center"/>
      <protection locked="0"/>
    </xf>
    <xf numFmtId="173" fontId="14" fillId="0" borderId="61" xfId="0" applyNumberFormat="1" applyFont="1" applyFill="1" applyBorder="1" applyAlignment="1" applyProtection="1">
      <alignment vertical="center"/>
      <protection locked="0"/>
    </xf>
    <xf numFmtId="0" fontId="174" fillId="0" borderId="0" xfId="1206" applyFont="1" applyFill="1"/>
    <xf numFmtId="176" fontId="16" fillId="0" borderId="58" xfId="1205" applyNumberFormat="1" applyFont="1" applyFill="1" applyBorder="1" applyAlignment="1">
      <alignment horizontal="center"/>
    </xf>
    <xf numFmtId="168" fontId="14" fillId="0" borderId="60" xfId="1205" applyFont="1" applyFill="1" applyBorder="1" applyAlignment="1">
      <alignment horizontal="left"/>
    </xf>
    <xf numFmtId="3" fontId="0" fillId="0" borderId="0" xfId="0" applyNumberFormat="1" applyFont="1" applyFill="1" applyBorder="1" applyAlignment="1" applyProtection="1">
      <alignment vertical="center"/>
      <protection locked="0"/>
    </xf>
    <xf numFmtId="0" fontId="174" fillId="0" borderId="0" xfId="2533" applyFont="1"/>
    <xf numFmtId="173" fontId="14" fillId="0" borderId="58" xfId="868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7" fontId="16" fillId="0" borderId="59" xfId="868" applyNumberFormat="1" applyFont="1" applyFill="1" applyBorder="1" applyAlignment="1">
      <alignment horizontal="center" vertical="center"/>
    </xf>
    <xf numFmtId="39" fontId="166" fillId="0" borderId="59" xfId="868" applyFont="1" applyFill="1" applyBorder="1" applyAlignment="1">
      <alignment horizontal="center" vertical="center"/>
    </xf>
    <xf numFmtId="39" fontId="16" fillId="0" borderId="60" xfId="868" applyFont="1" applyFill="1" applyBorder="1" applyAlignment="1">
      <alignment vertical="center"/>
    </xf>
    <xf numFmtId="39" fontId="14" fillId="0" borderId="58" xfId="868" applyFont="1" applyFill="1" applyBorder="1" applyAlignment="1">
      <alignment horizontal="center" vertical="center"/>
    </xf>
    <xf numFmtId="39" fontId="16" fillId="0" borderId="58" xfId="0" applyFont="1" applyFill="1" applyBorder="1" applyAlignment="1">
      <alignment horizontal="center" vertical="center"/>
    </xf>
    <xf numFmtId="39" fontId="16" fillId="0" borderId="60" xfId="0" applyFont="1" applyFill="1" applyBorder="1" applyAlignment="1">
      <alignment vertical="center"/>
    </xf>
    <xf numFmtId="173" fontId="16" fillId="0" borderId="61" xfId="0" applyNumberFormat="1" applyFont="1" applyFill="1" applyBorder="1" applyAlignment="1">
      <alignment vertical="center"/>
    </xf>
    <xf numFmtId="37" fontId="16" fillId="37" borderId="58" xfId="868" applyNumberFormat="1" applyFont="1" applyFill="1" applyBorder="1" applyAlignment="1">
      <alignment horizontal="center" vertical="center"/>
    </xf>
    <xf numFmtId="39" fontId="14" fillId="37" borderId="60" xfId="868" applyFont="1" applyFill="1" applyBorder="1" applyAlignment="1">
      <alignment horizontal="center" vertical="center"/>
    </xf>
    <xf numFmtId="39" fontId="16" fillId="37" borderId="60" xfId="868" applyFont="1" applyFill="1" applyBorder="1" applyAlignment="1">
      <alignment vertical="center"/>
    </xf>
    <xf numFmtId="39" fontId="14" fillId="37" borderId="58" xfId="868" applyFont="1" applyFill="1" applyBorder="1" applyAlignment="1">
      <alignment horizontal="center" vertical="center"/>
    </xf>
    <xf numFmtId="173" fontId="16" fillId="37" borderId="61" xfId="0" applyNumberFormat="1" applyFont="1" applyFill="1" applyBorder="1" applyAlignment="1">
      <alignment vertical="center"/>
    </xf>
    <xf numFmtId="178" fontId="16" fillId="0" borderId="58" xfId="868" applyNumberFormat="1" applyFont="1" applyFill="1" applyBorder="1" applyAlignment="1">
      <alignment horizontal="right" vertical="center"/>
    </xf>
    <xf numFmtId="37" fontId="14" fillId="0" borderId="58" xfId="868" applyNumberFormat="1" applyFont="1" applyFill="1" applyBorder="1" applyAlignment="1">
      <alignment horizontal="right" vertical="center"/>
    </xf>
    <xf numFmtId="39" fontId="14" fillId="0" borderId="60" xfId="868" applyFont="1" applyFill="1" applyBorder="1" applyAlignment="1">
      <alignment vertical="center"/>
    </xf>
    <xf numFmtId="173" fontId="14" fillId="0" borderId="61" xfId="0" applyNumberFormat="1" applyFont="1" applyFill="1" applyBorder="1" applyAlignment="1">
      <alignment vertical="center"/>
    </xf>
    <xf numFmtId="39" fontId="22" fillId="0" borderId="60" xfId="0" applyFont="1" applyFill="1" applyBorder="1" applyAlignment="1">
      <alignment vertical="center"/>
    </xf>
    <xf numFmtId="39" fontId="14" fillId="0" borderId="58" xfId="0" applyFont="1" applyFill="1" applyBorder="1" applyAlignment="1">
      <alignment horizontal="center" vertical="center"/>
    </xf>
    <xf numFmtId="173" fontId="22" fillId="0" borderId="58" xfId="0" applyNumberFormat="1" applyFont="1" applyFill="1" applyBorder="1" applyAlignment="1">
      <alignment vertical="center"/>
    </xf>
    <xf numFmtId="39" fontId="166" fillId="37" borderId="59" xfId="868" applyFont="1" applyFill="1" applyBorder="1" applyAlignment="1">
      <alignment horizontal="center" vertical="center"/>
    </xf>
    <xf numFmtId="178" fontId="16" fillId="0" borderId="59" xfId="868" applyNumberFormat="1" applyFont="1" applyFill="1" applyBorder="1" applyAlignment="1">
      <alignment horizontal="right" vertical="center"/>
    </xf>
    <xf numFmtId="37" fontId="14" fillId="0" borderId="58" xfId="868" applyNumberFormat="1" applyFont="1" applyFill="1" applyBorder="1" applyAlignment="1">
      <alignment horizontal="right"/>
    </xf>
    <xf numFmtId="39" fontId="14" fillId="0" borderId="60" xfId="868" applyFont="1" applyFill="1" applyBorder="1" applyAlignment="1">
      <alignment vertical="center" wrapText="1"/>
    </xf>
    <xf numFmtId="39" fontId="166" fillId="37" borderId="60" xfId="868" applyFont="1" applyFill="1" applyBorder="1" applyAlignment="1">
      <alignment horizontal="center" vertical="center"/>
    </xf>
    <xf numFmtId="37" fontId="16" fillId="37" borderId="59" xfId="868" applyNumberFormat="1" applyFont="1" applyFill="1" applyBorder="1" applyAlignment="1">
      <alignment horizontal="center" vertical="center"/>
    </xf>
    <xf numFmtId="39" fontId="16" fillId="0" borderId="60" xfId="868" quotePrefix="1" applyFont="1" applyFill="1" applyBorder="1" applyAlignment="1">
      <alignment horizontal="left" vertical="center"/>
    </xf>
    <xf numFmtId="39" fontId="166" fillId="0" borderId="60" xfId="868" applyFont="1" applyFill="1" applyBorder="1" applyAlignment="1">
      <alignment horizontal="center" vertical="center"/>
    </xf>
    <xf numFmtId="37" fontId="16" fillId="0" borderId="58" xfId="868" applyNumberFormat="1" applyFont="1" applyFill="1" applyBorder="1" applyAlignment="1">
      <alignment horizontal="center" vertical="center"/>
    </xf>
    <xf numFmtId="39" fontId="16" fillId="0" borderId="60" xfId="0" applyFont="1" applyFill="1" applyBorder="1" applyAlignment="1" applyProtection="1">
      <alignment horizontal="left" vertical="center"/>
    </xf>
    <xf numFmtId="39" fontId="14" fillId="0" borderId="60" xfId="0" applyFont="1" applyFill="1" applyBorder="1" applyAlignment="1" applyProtection="1">
      <alignment horizontal="left" vertical="center"/>
    </xf>
    <xf numFmtId="37" fontId="166" fillId="0" borderId="60" xfId="868" applyNumberFormat="1" applyFont="1" applyFill="1" applyBorder="1" applyAlignment="1">
      <alignment horizontal="center" vertical="center"/>
    </xf>
    <xf numFmtId="39" fontId="22" fillId="0" borderId="60" xfId="0" applyFont="1" applyFill="1" applyBorder="1" applyAlignment="1">
      <alignment horizontal="center" vertical="center"/>
    </xf>
    <xf numFmtId="37" fontId="166" fillId="0" borderId="59" xfId="868" applyNumberFormat="1" applyFont="1" applyFill="1" applyBorder="1" applyAlignment="1">
      <alignment horizontal="center" vertical="center"/>
    </xf>
    <xf numFmtId="178" fontId="166" fillId="0" borderId="59" xfId="868" applyNumberFormat="1" applyFont="1" applyFill="1" applyBorder="1" applyAlignment="1">
      <alignment horizontal="center" vertical="center"/>
    </xf>
    <xf numFmtId="39" fontId="14" fillId="0" borderId="60" xfId="0" applyFont="1" applyFill="1" applyBorder="1" applyAlignment="1">
      <alignment horizontal="center" vertical="center"/>
    </xf>
    <xf numFmtId="39" fontId="15" fillId="0" borderId="39" xfId="1205" applyNumberFormat="1" applyFont="1" applyFill="1" applyBorder="1" applyAlignment="1">
      <alignment horizontal="center" vertical="center"/>
    </xf>
    <xf numFmtId="39" fontId="16" fillId="0" borderId="36" xfId="1205" applyNumberFormat="1" applyFont="1" applyFill="1" applyBorder="1" applyAlignment="1">
      <alignment horizontal="center" vertical="center"/>
    </xf>
    <xf numFmtId="39" fontId="173" fillId="0" borderId="36" xfId="1205" applyNumberFormat="1" applyFont="1" applyFill="1" applyBorder="1" applyAlignment="1">
      <alignment horizontal="center" vertical="center"/>
    </xf>
    <xf numFmtId="39" fontId="15" fillId="0" borderId="46" xfId="1205" applyNumberFormat="1" applyFont="1" applyFill="1" applyBorder="1" applyAlignment="1">
      <alignment horizontal="center" vertical="center"/>
    </xf>
    <xf numFmtId="39" fontId="14" fillId="0" borderId="30" xfId="1205" applyNumberFormat="1" applyFont="1" applyFill="1" applyBorder="1" applyAlignment="1">
      <alignment horizontal="right" vertical="center"/>
    </xf>
    <xf numFmtId="39" fontId="16" fillId="0" borderId="45" xfId="0" applyNumberFormat="1" applyFont="1" applyFill="1" applyBorder="1" applyAlignment="1">
      <alignment horizontal="right" vertical="center"/>
    </xf>
    <xf numFmtId="39" fontId="16" fillId="39" borderId="45" xfId="0" applyNumberFormat="1" applyFont="1" applyFill="1" applyBorder="1" applyAlignment="1">
      <alignment horizontal="right" vertical="center"/>
    </xf>
    <xf numFmtId="39" fontId="14" fillId="0" borderId="45" xfId="0" applyNumberFormat="1" applyFont="1" applyFill="1" applyBorder="1" applyAlignment="1">
      <alignment horizontal="right" vertical="center"/>
    </xf>
    <xf numFmtId="39" fontId="14" fillId="0" borderId="40" xfId="368" applyNumberFormat="1" applyFont="1" applyFill="1" applyBorder="1" applyAlignment="1">
      <alignment vertical="center"/>
    </xf>
    <xf numFmtId="39" fontId="14" fillId="38" borderId="45" xfId="868" applyNumberFormat="1" applyFont="1" applyFill="1" applyBorder="1" applyAlignment="1">
      <alignment horizontal="right" vertical="center"/>
    </xf>
    <xf numFmtId="39" fontId="14" fillId="37" borderId="45" xfId="868" applyNumberFormat="1" applyFont="1" applyFill="1" applyBorder="1" applyAlignment="1">
      <alignment horizontal="right" vertical="center"/>
    </xf>
    <xf numFmtId="39" fontId="14" fillId="0" borderId="45" xfId="868" applyNumberFormat="1" applyFont="1" applyFill="1" applyBorder="1" applyAlignment="1">
      <alignment horizontal="right" vertical="center"/>
    </xf>
    <xf numFmtId="39" fontId="14" fillId="0" borderId="45" xfId="0" applyNumberFormat="1" applyFont="1" applyFill="1" applyBorder="1" applyAlignment="1" applyProtection="1">
      <alignment horizontal="right" vertical="center"/>
      <protection locked="0"/>
    </xf>
    <xf numFmtId="39" fontId="14" fillId="0" borderId="45" xfId="1205" applyNumberFormat="1" applyFont="1" applyBorder="1" applyAlignment="1">
      <alignment horizontal="right" vertical="center"/>
    </xf>
    <xf numFmtId="39" fontId="14" fillId="0" borderId="52" xfId="1205" applyNumberFormat="1" applyFont="1" applyBorder="1" applyAlignment="1">
      <alignment horizontal="right" vertical="center"/>
    </xf>
    <xf numFmtId="39" fontId="14" fillId="0" borderId="58" xfId="1205" applyNumberFormat="1" applyFont="1" applyFill="1" applyBorder="1" applyAlignment="1">
      <alignment horizontal="right" vertical="center"/>
    </xf>
    <xf numFmtId="39" fontId="16" fillId="0" borderId="43" xfId="0" applyNumberFormat="1" applyFont="1" applyFill="1" applyBorder="1" applyAlignment="1">
      <alignment horizontal="right" vertical="center"/>
    </xf>
    <xf numFmtId="39" fontId="14" fillId="0" borderId="58" xfId="0" applyNumberFormat="1" applyFont="1" applyFill="1" applyBorder="1" applyAlignment="1" applyProtection="1">
      <alignment vertical="center"/>
      <protection locked="0"/>
    </xf>
    <xf numFmtId="39" fontId="14" fillId="37" borderId="58" xfId="868" applyNumberFormat="1" applyFont="1" applyFill="1" applyBorder="1" applyAlignment="1">
      <alignment vertical="center"/>
    </xf>
    <xf numFmtId="39" fontId="14" fillId="0" borderId="58" xfId="868" applyNumberFormat="1" applyFont="1" applyFill="1" applyBorder="1" applyAlignment="1">
      <alignment vertical="center"/>
    </xf>
    <xf numFmtId="39" fontId="14" fillId="0" borderId="58" xfId="0" applyNumberFormat="1" applyFont="1" applyFill="1" applyBorder="1" applyAlignment="1">
      <alignment vertical="center"/>
    </xf>
    <xf numFmtId="39" fontId="16" fillId="0" borderId="59" xfId="0" applyNumberFormat="1" applyFont="1" applyFill="1" applyBorder="1" applyAlignment="1">
      <alignment vertical="center"/>
    </xf>
    <xf numFmtId="39" fontId="14" fillId="0" borderId="67" xfId="0" applyNumberFormat="1" applyFont="1" applyFill="1" applyBorder="1" applyAlignment="1" applyProtection="1">
      <alignment vertical="center"/>
      <protection locked="0"/>
    </xf>
    <xf numFmtId="39" fontId="174" fillId="0" borderId="0" xfId="1205" applyNumberFormat="1" applyFont="1" applyAlignment="1">
      <alignment horizontal="right" vertical="center"/>
    </xf>
    <xf numFmtId="173" fontId="14" fillId="0" borderId="39" xfId="368" applyNumberFormat="1" applyFont="1" applyFill="1" applyBorder="1" applyAlignment="1">
      <alignment vertical="center"/>
    </xf>
    <xf numFmtId="173" fontId="17" fillId="0" borderId="39" xfId="368" applyNumberFormat="1" applyFont="1" applyFill="1" applyBorder="1" applyAlignment="1">
      <alignment vertical="center"/>
    </xf>
    <xf numFmtId="173" fontId="16" fillId="0" borderId="36" xfId="368" applyNumberFormat="1" applyFont="1" applyFill="1" applyBorder="1" applyAlignment="1">
      <alignment horizontal="center" vertical="center"/>
    </xf>
    <xf numFmtId="173" fontId="173" fillId="0" borderId="36" xfId="368" applyNumberFormat="1" applyFont="1" applyFill="1" applyBorder="1" applyAlignment="1">
      <alignment horizontal="center" vertical="center"/>
    </xf>
    <xf numFmtId="173" fontId="18" fillId="0" borderId="47" xfId="368" applyNumberFormat="1" applyFont="1" applyFill="1" applyBorder="1" applyAlignment="1">
      <alignment horizontal="center" vertical="center"/>
    </xf>
    <xf numFmtId="173" fontId="18" fillId="0" borderId="46" xfId="368" applyNumberFormat="1" applyFont="1" applyFill="1" applyBorder="1" applyAlignment="1">
      <alignment horizontal="center" vertical="center"/>
    </xf>
    <xf numFmtId="173" fontId="14" fillId="0" borderId="30" xfId="368" applyNumberFormat="1" applyFont="1" applyFill="1" applyBorder="1"/>
    <xf numFmtId="173" fontId="14" fillId="0" borderId="45" xfId="368" applyNumberFormat="1" applyFont="1" applyFill="1" applyBorder="1" applyAlignment="1">
      <alignment vertical="center"/>
    </xf>
    <xf numFmtId="173" fontId="14" fillId="0" borderId="45" xfId="368" applyNumberFormat="1" applyFont="1" applyBorder="1"/>
    <xf numFmtId="173" fontId="16" fillId="0" borderId="45" xfId="368" applyNumberFormat="1" applyFont="1" applyBorder="1"/>
    <xf numFmtId="173" fontId="174" fillId="0" borderId="0" xfId="368" applyNumberFormat="1" applyFont="1"/>
    <xf numFmtId="37" fontId="198" fillId="0" borderId="60" xfId="868" applyNumberFormat="1" applyFont="1" applyFill="1" applyBorder="1" applyAlignment="1">
      <alignment horizontal="center" vertical="center"/>
    </xf>
    <xf numFmtId="39" fontId="167" fillId="0" borderId="60" xfId="868" applyFont="1" applyFill="1" applyBorder="1" applyAlignment="1">
      <alignment vertical="center"/>
    </xf>
    <xf numFmtId="39" fontId="157" fillId="0" borderId="58" xfId="868" applyFont="1" applyFill="1" applyBorder="1" applyAlignment="1">
      <alignment horizontal="center" vertical="center"/>
    </xf>
    <xf numFmtId="173" fontId="167" fillId="0" borderId="61" xfId="0" applyNumberFormat="1" applyFont="1" applyFill="1" applyBorder="1" applyAlignment="1">
      <alignment vertical="center"/>
    </xf>
    <xf numFmtId="37" fontId="198" fillId="0" borderId="59" xfId="868" applyNumberFormat="1" applyFont="1" applyFill="1" applyBorder="1" applyAlignment="1">
      <alignment horizontal="center" vertical="center"/>
    </xf>
    <xf numFmtId="39" fontId="157" fillId="0" borderId="60" xfId="868" applyFont="1" applyFill="1" applyBorder="1" applyAlignment="1">
      <alignment vertical="center"/>
    </xf>
    <xf numFmtId="39" fontId="157" fillId="0" borderId="58" xfId="0" applyFont="1" applyFill="1" applyBorder="1" applyAlignment="1" applyProtection="1">
      <alignment horizontal="center" vertical="center"/>
      <protection locked="0"/>
    </xf>
    <xf numFmtId="39" fontId="157" fillId="0" borderId="58" xfId="868" applyNumberFormat="1" applyFont="1" applyFill="1" applyBorder="1" applyAlignment="1">
      <alignment vertical="center"/>
    </xf>
    <xf numFmtId="173" fontId="157" fillId="0" borderId="61" xfId="0" applyNumberFormat="1" applyFont="1" applyFill="1" applyBorder="1" applyAlignment="1">
      <alignment vertical="center"/>
    </xf>
    <xf numFmtId="49" fontId="157" fillId="0" borderId="58" xfId="0" applyNumberFormat="1" applyFont="1" applyFill="1" applyBorder="1" applyAlignment="1">
      <alignment vertical="center"/>
    </xf>
    <xf numFmtId="39" fontId="199" fillId="0" borderId="60" xfId="0" applyFont="1" applyFill="1" applyBorder="1" applyAlignment="1">
      <alignment horizontal="center" vertical="center"/>
    </xf>
    <xf numFmtId="39" fontId="199" fillId="0" borderId="60" xfId="0" applyFont="1" applyFill="1" applyBorder="1" applyAlignment="1">
      <alignment vertical="center"/>
    </xf>
    <xf numFmtId="39" fontId="157" fillId="0" borderId="58" xfId="0" applyFont="1" applyFill="1" applyBorder="1" applyAlignment="1">
      <alignment horizontal="center" vertical="center"/>
    </xf>
    <xf numFmtId="173" fontId="199" fillId="0" borderId="58" xfId="0" applyNumberFormat="1" applyFont="1" applyFill="1" applyBorder="1" applyAlignment="1">
      <alignment vertical="center"/>
    </xf>
    <xf numFmtId="39" fontId="157" fillId="0" borderId="58" xfId="0" applyNumberFormat="1" applyFont="1" applyFill="1" applyBorder="1" applyAlignment="1">
      <alignment vertical="center"/>
    </xf>
    <xf numFmtId="39" fontId="157" fillId="0" borderId="58" xfId="0" applyNumberFormat="1" applyFont="1" applyFill="1" applyBorder="1" applyAlignment="1" applyProtection="1">
      <alignment vertical="center"/>
      <protection locked="0"/>
    </xf>
    <xf numFmtId="37" fontId="157" fillId="0" borderId="45" xfId="868" applyNumberFormat="1" applyFont="1" applyFill="1" applyBorder="1" applyAlignment="1">
      <alignment horizontal="right"/>
    </xf>
    <xf numFmtId="49" fontId="163" fillId="0" borderId="62" xfId="0" applyNumberFormat="1" applyFont="1" applyFill="1" applyBorder="1" applyAlignment="1">
      <alignment vertical="center"/>
    </xf>
    <xf numFmtId="39" fontId="161" fillId="0" borderId="63" xfId="0" applyFont="1" applyFill="1" applyBorder="1" applyAlignment="1">
      <alignment horizontal="center" vertical="center"/>
    </xf>
    <xf numFmtId="39" fontId="163" fillId="0" borderId="63" xfId="0" applyFont="1" applyFill="1" applyBorder="1" applyAlignment="1">
      <alignment vertical="center"/>
    </xf>
    <xf numFmtId="39" fontId="163" fillId="0" borderId="62" xfId="0" applyFont="1" applyFill="1" applyBorder="1" applyAlignment="1">
      <alignment horizontal="center" vertical="center"/>
    </xf>
    <xf numFmtId="39" fontId="163" fillId="0" borderId="64" xfId="0" applyNumberFormat="1" applyFont="1" applyFill="1" applyBorder="1" applyAlignment="1">
      <alignment vertical="center"/>
    </xf>
    <xf numFmtId="173" fontId="163" fillId="0" borderId="62" xfId="0" applyNumberFormat="1" applyFont="1" applyFill="1" applyBorder="1" applyAlignment="1">
      <alignment vertical="center"/>
    </xf>
    <xf numFmtId="173" fontId="163" fillId="0" borderId="65" xfId="0" applyNumberFormat="1" applyFont="1" applyFill="1" applyBorder="1" applyAlignment="1">
      <alignment vertical="center"/>
    </xf>
    <xf numFmtId="168" fontId="174" fillId="0" borderId="0" xfId="368" applyFont="1" applyBorder="1"/>
    <xf numFmtId="10" fontId="174" fillId="0" borderId="0" xfId="1167" applyNumberFormat="1" applyFont="1" applyBorder="1"/>
    <xf numFmtId="168" fontId="15" fillId="0" borderId="0" xfId="368" applyFont="1" applyFill="1"/>
    <xf numFmtId="176" fontId="14" fillId="0" borderId="35" xfId="1205" applyNumberFormat="1" applyFont="1" applyFill="1" applyBorder="1" applyAlignment="1">
      <alignment vertical="center"/>
    </xf>
    <xf numFmtId="39" fontId="24" fillId="0" borderId="35" xfId="868" applyFont="1" applyFill="1" applyBorder="1" applyAlignment="1">
      <alignment horizontal="center" vertical="center"/>
    </xf>
    <xf numFmtId="39" fontId="15" fillId="0" borderId="35" xfId="868" applyFont="1" applyFill="1" applyBorder="1" applyAlignment="1">
      <alignment vertical="center"/>
    </xf>
    <xf numFmtId="39" fontId="15" fillId="0" borderId="35" xfId="868" applyFont="1" applyFill="1" applyBorder="1" applyAlignment="1">
      <alignment horizontal="center" vertical="center"/>
    </xf>
    <xf numFmtId="39" fontId="15" fillId="0" borderId="35" xfId="1205" applyNumberFormat="1" applyFont="1" applyFill="1" applyBorder="1" applyAlignment="1">
      <alignment horizontal="right" vertical="center"/>
    </xf>
    <xf numFmtId="173" fontId="172" fillId="0" borderId="35" xfId="368" applyNumberFormat="1" applyFont="1" applyBorder="1" applyAlignment="1">
      <alignment horizontal="left"/>
    </xf>
    <xf numFmtId="173" fontId="20" fillId="0" borderId="35" xfId="368" applyNumberFormat="1" applyFont="1" applyBorder="1"/>
    <xf numFmtId="0" fontId="0" fillId="0" borderId="0" xfId="0" applyNumberFormat="1"/>
    <xf numFmtId="0" fontId="0" fillId="43" borderId="0" xfId="0" applyNumberFormat="1" applyFill="1"/>
    <xf numFmtId="0" fontId="0" fillId="0" borderId="0" xfId="0" applyNumberFormat="1" applyAlignment="1">
      <alignment horizontal="center" vertical="center"/>
    </xf>
    <xf numFmtId="0" fontId="202" fillId="43" borderId="0" xfId="0" applyNumberFormat="1" applyFont="1" applyFill="1" applyAlignment="1">
      <alignment horizontal="right"/>
    </xf>
    <xf numFmtId="0" fontId="201" fillId="0" borderId="0" xfId="0" applyNumberFormat="1" applyFont="1" applyFill="1" applyAlignment="1">
      <alignment horizontal="center" vertical="center"/>
    </xf>
    <xf numFmtId="39" fontId="14" fillId="0" borderId="67" xfId="0" applyFont="1" applyFill="1" applyBorder="1" applyAlignment="1" applyProtection="1">
      <alignment horizontal="center" vertical="center"/>
      <protection locked="0"/>
    </xf>
    <xf numFmtId="37" fontId="203" fillId="0" borderId="59" xfId="868" applyNumberFormat="1" applyFont="1" applyFill="1" applyBorder="1" applyAlignment="1">
      <alignment horizontal="center" vertical="center"/>
    </xf>
    <xf numFmtId="178" fontId="14" fillId="0" borderId="58" xfId="868" applyNumberFormat="1" applyFont="1" applyFill="1" applyBorder="1" applyAlignment="1">
      <alignment horizontal="right" vertical="center"/>
    </xf>
    <xf numFmtId="0" fontId="204" fillId="0" borderId="0" xfId="2536" applyFont="1"/>
    <xf numFmtId="0" fontId="204" fillId="0" borderId="0" xfId="806" applyNumberFormat="1" applyFont="1" applyFill="1"/>
    <xf numFmtId="37" fontId="205" fillId="0" borderId="0" xfId="868" quotePrefix="1" applyNumberFormat="1" applyFont="1" applyFill="1" applyAlignment="1">
      <alignment vertical="center"/>
    </xf>
    <xf numFmtId="0" fontId="204" fillId="0" borderId="0" xfId="806" applyNumberFormat="1" applyFont="1" applyFill="1" applyBorder="1"/>
    <xf numFmtId="0" fontId="204" fillId="0" borderId="0" xfId="806" applyNumberFormat="1" applyFont="1"/>
    <xf numFmtId="0" fontId="204" fillId="0" borderId="35" xfId="806" applyNumberFormat="1" applyFont="1" applyBorder="1" applyAlignment="1">
      <alignment horizontal="center"/>
    </xf>
    <xf numFmtId="0" fontId="204" fillId="0" borderId="35" xfId="806" applyNumberFormat="1" applyFont="1" applyBorder="1"/>
    <xf numFmtId="203" fontId="204" fillId="0" borderId="35" xfId="806" applyNumberFormat="1" applyFont="1" applyBorder="1"/>
    <xf numFmtId="0" fontId="204" fillId="0" borderId="0" xfId="806" applyNumberFormat="1" applyFont="1" applyBorder="1"/>
    <xf numFmtId="0" fontId="197" fillId="0" borderId="0" xfId="806" applyNumberFormat="1" applyFont="1" applyAlignment="1">
      <alignment horizontal="center" vertical="center"/>
    </xf>
    <xf numFmtId="37" fontId="16" fillId="0" borderId="36" xfId="868" applyNumberFormat="1" applyFont="1" applyFill="1" applyBorder="1" applyAlignment="1">
      <alignment horizontal="center"/>
    </xf>
    <xf numFmtId="37" fontId="16" fillId="0" borderId="38" xfId="868" applyNumberFormat="1" applyFont="1" applyFill="1" applyBorder="1" applyAlignment="1">
      <alignment horizontal="center"/>
    </xf>
    <xf numFmtId="39" fontId="16" fillId="0" borderId="0" xfId="868" applyFont="1" applyFill="1" applyBorder="1" applyAlignment="1">
      <alignment horizontal="center"/>
    </xf>
    <xf numFmtId="203" fontId="197" fillId="0" borderId="39" xfId="806" applyNumberFormat="1" applyFont="1" applyBorder="1" applyAlignment="1">
      <alignment horizontal="center" vertical="center"/>
    </xf>
    <xf numFmtId="0" fontId="197" fillId="0" borderId="0" xfId="806" applyNumberFormat="1" applyFont="1" applyBorder="1" applyAlignment="1">
      <alignment horizontal="center" vertical="center"/>
    </xf>
    <xf numFmtId="0" fontId="14" fillId="0" borderId="0" xfId="869" applyFont="1"/>
    <xf numFmtId="0" fontId="14" fillId="0" borderId="46" xfId="869" applyFont="1" applyBorder="1" applyAlignment="1">
      <alignment horizontal="center"/>
    </xf>
    <xf numFmtId="0" fontId="14" fillId="0" borderId="32" xfId="869" applyFont="1" applyBorder="1" applyAlignment="1">
      <alignment horizontal="center"/>
    </xf>
    <xf numFmtId="0" fontId="14" fillId="0" borderId="32" xfId="869" applyFont="1" applyBorder="1"/>
    <xf numFmtId="203" fontId="14" fillId="0" borderId="46" xfId="869" applyNumberFormat="1" applyFont="1" applyBorder="1" applyAlignment="1">
      <alignment horizontal="center" vertical="center"/>
    </xf>
    <xf numFmtId="4" fontId="14" fillId="0" borderId="0" xfId="869" applyNumberFormat="1" applyFont="1" applyBorder="1"/>
    <xf numFmtId="203" fontId="16" fillId="0" borderId="30" xfId="435" applyNumberFormat="1" applyFont="1" applyFill="1" applyBorder="1" applyAlignment="1"/>
    <xf numFmtId="0" fontId="16" fillId="0" borderId="60" xfId="869" applyFont="1" applyFill="1" applyBorder="1" applyAlignment="1">
      <alignment horizontal="center"/>
    </xf>
    <xf numFmtId="39" fontId="16" fillId="0" borderId="60" xfId="868" applyFont="1" applyFill="1" applyBorder="1" applyAlignment="1"/>
    <xf numFmtId="4" fontId="14" fillId="0" borderId="0" xfId="869" applyNumberFormat="1" applyFont="1" applyFill="1" applyBorder="1"/>
    <xf numFmtId="39" fontId="14" fillId="0" borderId="60" xfId="868" applyFont="1" applyFill="1" applyBorder="1" applyAlignment="1"/>
    <xf numFmtId="0" fontId="14" fillId="0" borderId="0" xfId="869" applyFont="1" applyFill="1"/>
    <xf numFmtId="0" fontId="14" fillId="0" borderId="72" xfId="2548" applyFont="1" applyBorder="1"/>
    <xf numFmtId="0" fontId="14" fillId="0" borderId="44" xfId="2548" applyFont="1" applyBorder="1" applyAlignment="1" applyProtection="1">
      <alignment horizontal="center"/>
    </xf>
    <xf numFmtId="0" fontId="14" fillId="0" borderId="35" xfId="2548" applyFont="1" applyBorder="1" applyAlignment="1" applyProtection="1">
      <alignment horizontal="center"/>
    </xf>
    <xf numFmtId="0" fontId="21" fillId="0" borderId="35" xfId="2549" applyFont="1" applyBorder="1" applyAlignment="1" applyProtection="1">
      <alignment horizontal="right"/>
    </xf>
    <xf numFmtId="203" fontId="14" fillId="0" borderId="44" xfId="435" applyNumberFormat="1" applyFont="1" applyBorder="1" applyAlignment="1" applyProtection="1"/>
    <xf numFmtId="39" fontId="14" fillId="0" borderId="0" xfId="806" applyFont="1"/>
    <xf numFmtId="0" fontId="14" fillId="0" borderId="0" xfId="2548" applyFont="1" applyAlignment="1">
      <alignment horizontal="center"/>
    </xf>
    <xf numFmtId="203" fontId="14" fillId="0" borderId="2" xfId="2548" applyNumberFormat="1" applyFont="1" applyBorder="1"/>
    <xf numFmtId="0" fontId="204" fillId="0" borderId="0" xfId="2536" applyFont="1" applyAlignment="1">
      <alignment horizontal="center"/>
    </xf>
    <xf numFmtId="49" fontId="157" fillId="0" borderId="74" xfId="0" applyNumberFormat="1" applyFont="1" applyFill="1" applyBorder="1" applyAlignment="1">
      <alignment vertical="center"/>
    </xf>
    <xf numFmtId="39" fontId="199" fillId="0" borderId="75" xfId="0" applyFont="1" applyFill="1" applyBorder="1" applyAlignment="1">
      <alignment horizontal="center" vertical="center"/>
    </xf>
    <xf numFmtId="39" fontId="199" fillId="0" borderId="75" xfId="0" applyFont="1" applyFill="1" applyBorder="1" applyAlignment="1">
      <alignment vertical="center"/>
    </xf>
    <xf numFmtId="39" fontId="157" fillId="0" borderId="74" xfId="0" applyFont="1" applyFill="1" applyBorder="1" applyAlignment="1">
      <alignment horizontal="center" vertical="center"/>
    </xf>
    <xf numFmtId="39" fontId="157" fillId="0" borderId="74" xfId="0" applyNumberFormat="1" applyFont="1" applyFill="1" applyBorder="1" applyAlignment="1">
      <alignment vertical="center"/>
    </xf>
    <xf numFmtId="173" fontId="199" fillId="0" borderId="74" xfId="0" applyNumberFormat="1" applyFont="1" applyFill="1" applyBorder="1" applyAlignment="1">
      <alignment vertical="center"/>
    </xf>
    <xf numFmtId="173" fontId="14" fillId="0" borderId="41" xfId="0" applyNumberFormat="1" applyFont="1" applyFill="1" applyBorder="1" applyAlignment="1" applyProtection="1">
      <alignment vertical="center"/>
      <protection locked="0"/>
    </xf>
    <xf numFmtId="0" fontId="202" fillId="0" borderId="0" xfId="0" applyNumberFormat="1" applyFont="1" applyFill="1" applyAlignment="1">
      <alignment horizontal="right"/>
    </xf>
    <xf numFmtId="0" fontId="204" fillId="0" borderId="0" xfId="2536" applyFont="1" applyFill="1"/>
    <xf numFmtId="37" fontId="16" fillId="41" borderId="60" xfId="868" applyNumberFormat="1" applyFont="1" applyFill="1" applyBorder="1" applyAlignment="1">
      <alignment horizontal="center"/>
    </xf>
    <xf numFmtId="39" fontId="16" fillId="41" borderId="60" xfId="868" applyFont="1" applyFill="1" applyBorder="1" applyAlignment="1">
      <alignment horizontal="left"/>
    </xf>
    <xf numFmtId="37" fontId="16" fillId="0" borderId="73" xfId="868" applyNumberFormat="1" applyFont="1" applyFill="1" applyBorder="1" applyAlignment="1">
      <alignment horizontal="center"/>
    </xf>
    <xf numFmtId="37" fontId="16" fillId="0" borderId="60" xfId="868" applyNumberFormat="1" applyFont="1" applyFill="1" applyBorder="1" applyAlignment="1">
      <alignment horizontal="center"/>
    </xf>
    <xf numFmtId="39" fontId="16" fillId="0" borderId="60" xfId="868" applyFont="1" applyFill="1" applyBorder="1" applyAlignment="1">
      <alignment horizontal="left"/>
    </xf>
    <xf numFmtId="203" fontId="16" fillId="0" borderId="73" xfId="435" applyNumberFormat="1" applyFont="1" applyFill="1" applyBorder="1" applyAlignment="1"/>
    <xf numFmtId="0" fontId="16" fillId="0" borderId="73" xfId="869" applyFont="1" applyFill="1" applyBorder="1" applyAlignment="1">
      <alignment horizontal="center"/>
    </xf>
    <xf numFmtId="203" fontId="16" fillId="0" borderId="73" xfId="869" applyNumberFormat="1" applyFont="1" applyFill="1" applyBorder="1" applyAlignment="1">
      <alignment horizontal="right"/>
    </xf>
    <xf numFmtId="0" fontId="14" fillId="0" borderId="73" xfId="869" applyFont="1" applyFill="1" applyBorder="1" applyAlignment="1">
      <alignment horizontal="right"/>
    </xf>
    <xf numFmtId="39" fontId="196" fillId="0" borderId="40" xfId="868" applyFont="1" applyFill="1" applyBorder="1" applyAlignment="1">
      <alignment vertical="center"/>
    </xf>
    <xf numFmtId="173" fontId="14" fillId="0" borderId="40" xfId="868" applyNumberFormat="1" applyFont="1" applyFill="1" applyBorder="1" applyAlignment="1">
      <alignment vertical="center"/>
    </xf>
    <xf numFmtId="0" fontId="16" fillId="0" borderId="61" xfId="2549" applyFont="1" applyBorder="1" applyAlignment="1" applyProtection="1">
      <alignment horizontal="right"/>
    </xf>
    <xf numFmtId="0" fontId="21" fillId="0" borderId="61" xfId="2549" quotePrefix="1" applyFont="1" applyBorder="1" applyAlignment="1" applyProtection="1">
      <alignment horizontal="right"/>
    </xf>
    <xf numFmtId="37" fontId="16" fillId="0" borderId="68" xfId="868" applyNumberFormat="1" applyFont="1" applyFill="1" applyBorder="1" applyAlignment="1">
      <alignment horizontal="center"/>
    </xf>
    <xf numFmtId="37" fontId="16" fillId="0" borderId="71" xfId="868" applyNumberFormat="1" applyFont="1" applyFill="1" applyBorder="1" applyAlignment="1">
      <alignment horizontal="center"/>
    </xf>
    <xf numFmtId="39" fontId="16" fillId="0" borderId="71" xfId="868" applyFont="1" applyFill="1" applyBorder="1" applyAlignment="1">
      <alignment horizontal="center"/>
    </xf>
    <xf numFmtId="203" fontId="16" fillId="0" borderId="68" xfId="435" applyNumberFormat="1" applyFont="1" applyFill="1" applyBorder="1" applyAlignment="1"/>
    <xf numFmtId="37" fontId="16" fillId="0" borderId="76" xfId="868" applyNumberFormat="1" applyFont="1" applyFill="1" applyBorder="1" applyAlignment="1">
      <alignment horizontal="center"/>
    </xf>
    <xf numFmtId="37" fontId="16" fillId="0" borderId="77" xfId="868" applyNumberFormat="1" applyFont="1" applyFill="1" applyBorder="1" applyAlignment="1">
      <alignment horizontal="center"/>
    </xf>
    <xf numFmtId="203" fontId="16" fillId="0" borderId="76" xfId="869" applyNumberFormat="1" applyFont="1" applyFill="1" applyBorder="1" applyAlignment="1">
      <alignment horizontal="right"/>
    </xf>
    <xf numFmtId="0" fontId="16" fillId="0" borderId="78" xfId="2549" applyFont="1" applyBorder="1" applyAlignment="1" applyProtection="1">
      <alignment horizontal="right"/>
    </xf>
    <xf numFmtId="168" fontId="14" fillId="0" borderId="42" xfId="1205" applyFont="1" applyFill="1" applyBorder="1" applyAlignment="1">
      <alignment horizontal="left"/>
    </xf>
    <xf numFmtId="39" fontId="14" fillId="0" borderId="45" xfId="1205" applyNumberFormat="1" applyFont="1" applyFill="1" applyBorder="1" applyAlignment="1">
      <alignment horizontal="right" vertical="center"/>
    </xf>
    <xf numFmtId="39" fontId="14" fillId="0" borderId="36" xfId="868" applyFont="1" applyFill="1" applyBorder="1" applyAlignment="1">
      <alignment horizontal="center"/>
    </xf>
    <xf numFmtId="0" fontId="211" fillId="0" borderId="0" xfId="1206" applyFont="1"/>
    <xf numFmtId="168" fontId="14" fillId="0" borderId="42" xfId="1205" applyFont="1" applyFill="1" applyBorder="1" applyAlignment="1">
      <alignment horizontal="left" wrapText="1"/>
    </xf>
    <xf numFmtId="0" fontId="14" fillId="0" borderId="45" xfId="1206" applyFont="1" applyFill="1" applyBorder="1" applyAlignment="1">
      <alignment horizontal="center" vertical="center"/>
    </xf>
    <xf numFmtId="39" fontId="157" fillId="0" borderId="45" xfId="0" applyNumberFormat="1" applyFont="1" applyFill="1" applyBorder="1" applyAlignment="1">
      <alignment horizontal="right" vertical="center"/>
    </xf>
    <xf numFmtId="39" fontId="157" fillId="37" borderId="58" xfId="868" applyNumberFormat="1" applyFont="1" applyFill="1" applyBorder="1" applyAlignment="1">
      <alignment vertical="center"/>
    </xf>
    <xf numFmtId="39" fontId="157" fillId="0" borderId="59" xfId="868" applyNumberFormat="1" applyFont="1" applyFill="1" applyBorder="1" applyAlignment="1">
      <alignment vertical="center"/>
    </xf>
    <xf numFmtId="176" fontId="167" fillId="0" borderId="45" xfId="1205" applyNumberFormat="1" applyFont="1" applyBorder="1" applyAlignment="1">
      <alignment horizontal="center"/>
    </xf>
    <xf numFmtId="37" fontId="14" fillId="0" borderId="80" xfId="868" applyNumberFormat="1" applyFont="1" applyFill="1" applyBorder="1" applyAlignment="1">
      <alignment horizontal="right"/>
    </xf>
    <xf numFmtId="168" fontId="24" fillId="0" borderId="0" xfId="368" applyFont="1" applyFill="1" applyBorder="1" applyProtection="1">
      <protection locked="0"/>
    </xf>
    <xf numFmtId="39" fontId="14" fillId="0" borderId="60" xfId="868" applyFont="1" applyFill="1" applyBorder="1" applyAlignment="1">
      <alignment horizontal="center" vertical="center"/>
    </xf>
    <xf numFmtId="39" fontId="14" fillId="0" borderId="83" xfId="868" applyFont="1" applyFill="1" applyBorder="1" applyAlignment="1">
      <alignment horizontal="center" vertical="center"/>
    </xf>
    <xf numFmtId="4" fontId="14" fillId="0" borderId="83" xfId="868" applyNumberFormat="1" applyFont="1" applyFill="1" applyBorder="1" applyAlignment="1">
      <alignment vertical="center"/>
    </xf>
    <xf numFmtId="168" fontId="14" fillId="43" borderId="70" xfId="435" applyFont="1" applyFill="1" applyBorder="1" applyAlignment="1">
      <alignment horizontal="left" vertical="center"/>
    </xf>
    <xf numFmtId="39" fontId="14" fillId="43" borderId="83" xfId="0" applyFont="1" applyFill="1" applyBorder="1" applyAlignment="1" applyProtection="1">
      <alignment horizontal="center"/>
      <protection locked="0"/>
    </xf>
    <xf numFmtId="39" fontId="14" fillId="0" borderId="83" xfId="0" applyFont="1" applyFill="1" applyBorder="1" applyAlignment="1">
      <alignment horizontal="center"/>
    </xf>
    <xf numFmtId="4" fontId="14" fillId="0" borderId="83" xfId="368" applyNumberFormat="1" applyFont="1" applyFill="1" applyBorder="1"/>
    <xf numFmtId="39" fontId="14" fillId="43" borderId="60" xfId="868" applyFont="1" applyFill="1" applyBorder="1" applyAlignment="1">
      <alignment vertical="center"/>
    </xf>
    <xf numFmtId="39" fontId="14" fillId="43" borderId="83" xfId="868" applyFont="1" applyFill="1" applyBorder="1" applyAlignment="1">
      <alignment horizontal="center" vertical="center"/>
    </xf>
    <xf numFmtId="168" fontId="14" fillId="43" borderId="83" xfId="368" applyFont="1" applyFill="1" applyBorder="1" applyAlignment="1">
      <alignment vertical="center"/>
    </xf>
    <xf numFmtId="39" fontId="16" fillId="43" borderId="60" xfId="868" applyFont="1" applyFill="1" applyBorder="1" applyAlignment="1">
      <alignment vertical="center"/>
    </xf>
    <xf numFmtId="168" fontId="14" fillId="0" borderId="83" xfId="368" applyFont="1" applyFill="1" applyBorder="1" applyProtection="1">
      <protection locked="0"/>
    </xf>
    <xf numFmtId="168" fontId="14" fillId="0" borderId="83" xfId="368" applyFont="1" applyFill="1" applyBorder="1" applyAlignment="1">
      <alignment vertical="center"/>
    </xf>
    <xf numFmtId="39" fontId="16" fillId="43" borderId="83" xfId="868" applyFont="1" applyFill="1" applyBorder="1" applyAlignment="1">
      <alignment horizontal="center" vertical="center"/>
    </xf>
    <xf numFmtId="168" fontId="16" fillId="43" borderId="83" xfId="368" applyFont="1" applyFill="1" applyBorder="1"/>
    <xf numFmtId="173" fontId="174" fillId="0" borderId="0" xfId="1206" applyNumberFormat="1" applyFont="1" applyBorder="1"/>
    <xf numFmtId="39" fontId="14" fillId="0" borderId="0" xfId="0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39" fontId="14" fillId="0" borderId="60" xfId="0" applyFont="1" applyFill="1" applyBorder="1" applyAlignment="1">
      <alignment vertical="center"/>
    </xf>
    <xf numFmtId="168" fontId="16" fillId="0" borderId="83" xfId="368" applyFont="1" applyFill="1" applyBorder="1" applyAlignment="1">
      <alignment vertical="center"/>
    </xf>
    <xf numFmtId="49" fontId="16" fillId="38" borderId="83" xfId="0" applyNumberFormat="1" applyFont="1" applyFill="1" applyBorder="1" applyAlignment="1">
      <alignment vertical="center"/>
    </xf>
    <xf numFmtId="39" fontId="14" fillId="38" borderId="60" xfId="0" applyFont="1" applyFill="1" applyBorder="1" applyAlignment="1">
      <alignment horizontal="center" vertical="center"/>
    </xf>
    <xf numFmtId="39" fontId="14" fillId="38" borderId="83" xfId="868" applyFont="1" applyFill="1" applyBorder="1" applyAlignment="1">
      <alignment horizontal="center" vertical="center"/>
    </xf>
    <xf numFmtId="39" fontId="14" fillId="38" borderId="83" xfId="868" applyNumberFormat="1" applyFont="1" applyFill="1" applyBorder="1" applyAlignment="1">
      <alignment horizontal="right" vertical="center"/>
    </xf>
    <xf numFmtId="4" fontId="0" fillId="0" borderId="0" xfId="0" applyNumberFormat="1" applyFont="1" applyFill="1" applyBorder="1" applyAlignment="1">
      <alignment vertical="center"/>
    </xf>
    <xf numFmtId="0" fontId="16" fillId="41" borderId="83" xfId="0" applyNumberFormat="1" applyFont="1" applyFill="1" applyBorder="1" applyAlignment="1">
      <alignment horizontal="left" vertical="center"/>
    </xf>
    <xf numFmtId="39" fontId="16" fillId="41" borderId="60" xfId="868" applyFont="1" applyFill="1" applyBorder="1" applyAlignment="1">
      <alignment vertical="center"/>
    </xf>
    <xf numFmtId="49" fontId="16" fillId="41" borderId="83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 applyProtection="1">
      <alignment vertical="center"/>
      <protection locked="0"/>
    </xf>
    <xf numFmtId="4" fontId="14" fillId="0" borderId="0" xfId="0" applyNumberFormat="1" applyFont="1" applyFill="1" applyBorder="1" applyAlignment="1" applyProtection="1">
      <alignment vertical="center"/>
      <protection locked="0"/>
    </xf>
    <xf numFmtId="0" fontId="16" fillId="37" borderId="66" xfId="868" applyNumberFormat="1" applyFont="1" applyFill="1" applyBorder="1" applyAlignment="1">
      <alignment horizontal="left" vertical="center"/>
    </xf>
    <xf numFmtId="39" fontId="14" fillId="37" borderId="66" xfId="868" applyFont="1" applyFill="1" applyBorder="1" applyAlignment="1">
      <alignment horizontal="center" vertical="center"/>
    </xf>
    <xf numFmtId="39" fontId="14" fillId="37" borderId="83" xfId="868" applyFont="1" applyFill="1" applyBorder="1" applyAlignment="1">
      <alignment horizontal="center" vertical="center"/>
    </xf>
    <xf numFmtId="39" fontId="14" fillId="37" borderId="83" xfId="868" applyFont="1" applyFill="1" applyBorder="1" applyAlignment="1">
      <alignment vertical="center"/>
    </xf>
    <xf numFmtId="168" fontId="16" fillId="37" borderId="83" xfId="368" applyFont="1" applyFill="1" applyBorder="1" applyAlignment="1">
      <alignment vertical="center"/>
    </xf>
    <xf numFmtId="0" fontId="16" fillId="0" borderId="66" xfId="868" applyNumberFormat="1" applyFont="1" applyFill="1" applyBorder="1" applyAlignment="1">
      <alignment horizontal="left" vertical="center"/>
    </xf>
    <xf numFmtId="39" fontId="14" fillId="0" borderId="66" xfId="868" applyFont="1" applyFill="1" applyBorder="1" applyAlignment="1">
      <alignment horizontal="center" vertical="center"/>
    </xf>
    <xf numFmtId="39" fontId="19" fillId="0" borderId="60" xfId="868" applyFont="1" applyFill="1" applyBorder="1" applyAlignment="1">
      <alignment horizontal="left" vertical="center" wrapText="1"/>
    </xf>
    <xf numFmtId="39" fontId="14" fillId="0" borderId="83" xfId="868" applyFont="1" applyFill="1" applyBorder="1" applyAlignment="1">
      <alignment vertical="center"/>
    </xf>
    <xf numFmtId="173" fontId="14" fillId="0" borderId="66" xfId="1172" applyNumberFormat="1" applyFont="1" applyFill="1" applyBorder="1" applyAlignment="1">
      <alignment vertical="center"/>
    </xf>
    <xf numFmtId="0" fontId="16" fillId="0" borderId="83" xfId="868" applyNumberFormat="1" applyFont="1" applyFill="1" applyBorder="1" applyAlignment="1">
      <alignment horizontal="left" vertical="center"/>
    </xf>
    <xf numFmtId="173" fontId="14" fillId="0" borderId="83" xfId="1172" applyNumberFormat="1" applyFont="1" applyFill="1" applyBorder="1" applyAlignment="1">
      <alignment vertical="center"/>
    </xf>
    <xf numFmtId="168" fontId="16" fillId="0" borderId="70" xfId="368" applyFont="1" applyFill="1" applyBorder="1" applyAlignment="1">
      <alignment vertical="center"/>
    </xf>
    <xf numFmtId="0" fontId="14" fillId="0" borderId="83" xfId="868" applyNumberFormat="1" applyFont="1" applyFill="1" applyBorder="1" applyAlignment="1">
      <alignment horizontal="left" vertical="center"/>
    </xf>
    <xf numFmtId="168" fontId="14" fillId="0" borderId="60" xfId="368" applyFont="1" applyFill="1" applyBorder="1" applyAlignment="1">
      <alignment vertical="center"/>
    </xf>
    <xf numFmtId="168" fontId="14" fillId="0" borderId="70" xfId="368" applyFont="1" applyFill="1" applyBorder="1" applyAlignment="1">
      <alignment vertical="center"/>
    </xf>
    <xf numFmtId="168" fontId="14" fillId="0" borderId="60" xfId="368" applyFont="1" applyFill="1" applyBorder="1" applyAlignment="1">
      <alignment horizontal="justify" vertical="center"/>
    </xf>
    <xf numFmtId="168" fontId="14" fillId="0" borderId="60" xfId="368" applyFont="1" applyFill="1" applyBorder="1" applyAlignment="1">
      <alignment vertical="center" wrapText="1"/>
    </xf>
    <xf numFmtId="168" fontId="14" fillId="0" borderId="0" xfId="368" applyFont="1" applyFill="1" applyBorder="1" applyAlignment="1" applyProtection="1">
      <alignment vertical="center"/>
      <protection locked="0"/>
    </xf>
    <xf numFmtId="0" fontId="16" fillId="37" borderId="83" xfId="868" applyNumberFormat="1" applyFont="1" applyFill="1" applyBorder="1" applyAlignment="1">
      <alignment horizontal="left" vertical="center"/>
    </xf>
    <xf numFmtId="173" fontId="14" fillId="37" borderId="83" xfId="1172" applyNumberFormat="1" applyFont="1" applyFill="1" applyBorder="1" applyAlignment="1">
      <alignment vertical="center"/>
    </xf>
    <xf numFmtId="168" fontId="16" fillId="37" borderId="70" xfId="368" applyFont="1" applyFill="1" applyBorder="1" applyAlignment="1">
      <alignment vertical="center"/>
    </xf>
    <xf numFmtId="39" fontId="22" fillId="0" borderId="0" xfId="0" applyFont="1" applyFill="1" applyBorder="1" applyAlignment="1">
      <alignment vertical="center"/>
    </xf>
    <xf numFmtId="39" fontId="14" fillId="0" borderId="83" xfId="0" applyFont="1" applyFill="1" applyBorder="1" applyAlignment="1">
      <alignment vertical="center"/>
    </xf>
    <xf numFmtId="204" fontId="14" fillId="0" borderId="7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vertical="center"/>
    </xf>
    <xf numFmtId="168" fontId="16" fillId="0" borderId="60" xfId="368" applyFont="1" applyFill="1" applyBorder="1" applyAlignment="1">
      <alignment vertical="center"/>
    </xf>
    <xf numFmtId="168" fontId="19" fillId="0" borderId="60" xfId="368" applyFont="1" applyFill="1" applyBorder="1" applyAlignment="1">
      <alignment horizontal="left" vertical="center" wrapText="1"/>
    </xf>
    <xf numFmtId="39" fontId="157" fillId="0" borderId="83" xfId="868" applyFont="1" applyFill="1" applyBorder="1" applyAlignment="1">
      <alignment horizontal="center" vertical="center"/>
    </xf>
    <xf numFmtId="168" fontId="157" fillId="0" borderId="83" xfId="368" applyFont="1" applyFill="1" applyBorder="1" applyAlignment="1">
      <alignment vertical="center"/>
    </xf>
    <xf numFmtId="168" fontId="16" fillId="0" borderId="60" xfId="368" quotePrefix="1" applyFont="1" applyFill="1" applyBorder="1" applyAlignment="1">
      <alignment horizontal="left" vertical="center"/>
    </xf>
    <xf numFmtId="39" fontId="14" fillId="0" borderId="83" xfId="0" applyFont="1" applyFill="1" applyBorder="1" applyAlignment="1" applyProtection="1">
      <alignment horizontal="center" vertical="center"/>
      <protection locked="0"/>
    </xf>
    <xf numFmtId="39" fontId="16" fillId="0" borderId="83" xfId="868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 applyProtection="1">
      <alignment vertical="center"/>
      <protection locked="0"/>
    </xf>
    <xf numFmtId="4" fontId="16" fillId="0" borderId="0" xfId="0" applyNumberFormat="1" applyFont="1" applyFill="1" applyBorder="1" applyAlignment="1" applyProtection="1">
      <alignment vertical="center"/>
      <protection locked="0"/>
    </xf>
    <xf numFmtId="168" fontId="14" fillId="0" borderId="60" xfId="368" applyFont="1" applyFill="1" applyBorder="1" applyAlignment="1"/>
    <xf numFmtId="39" fontId="156" fillId="0" borderId="0" xfId="0" applyFont="1" applyFill="1" applyBorder="1" applyAlignment="1">
      <alignment vertical="center"/>
    </xf>
    <xf numFmtId="39" fontId="156" fillId="0" borderId="83" xfId="868" applyFont="1" applyFill="1" applyBorder="1" applyAlignment="1">
      <alignment horizontal="center" vertical="center"/>
    </xf>
    <xf numFmtId="168" fontId="156" fillId="0" borderId="83" xfId="368" applyFont="1" applyFill="1" applyBorder="1" applyAlignment="1">
      <alignment vertical="center"/>
    </xf>
    <xf numFmtId="168" fontId="156" fillId="0" borderId="70" xfId="368" applyFont="1" applyFill="1" applyBorder="1" applyAlignment="1">
      <alignment vertical="center"/>
    </xf>
    <xf numFmtId="3" fontId="156" fillId="0" borderId="0" xfId="0" applyNumberFormat="1" applyFont="1" applyFill="1" applyBorder="1" applyAlignment="1">
      <alignment vertical="center"/>
    </xf>
    <xf numFmtId="3" fontId="156" fillId="0" borderId="0" xfId="0" applyNumberFormat="1" applyFont="1" applyFill="1" applyBorder="1" applyAlignment="1" applyProtection="1">
      <alignment vertical="center"/>
      <protection locked="0"/>
    </xf>
    <xf numFmtId="4" fontId="156" fillId="0" borderId="0" xfId="0" applyNumberFormat="1" applyFont="1" applyFill="1" applyBorder="1" applyAlignment="1" applyProtection="1">
      <alignment vertical="center"/>
      <protection locked="0"/>
    </xf>
    <xf numFmtId="39" fontId="16" fillId="37" borderId="70" xfId="868" applyFont="1" applyFill="1" applyBorder="1" applyAlignment="1">
      <alignment vertical="center"/>
    </xf>
    <xf numFmtId="39" fontId="16" fillId="37" borderId="70" xfId="868" applyFont="1" applyFill="1" applyBorder="1" applyAlignment="1">
      <alignment horizontal="left" vertical="center"/>
    </xf>
    <xf numFmtId="39" fontId="14" fillId="0" borderId="83" xfId="0" applyFont="1" applyFill="1" applyBorder="1" applyAlignment="1">
      <alignment horizontal="center" vertical="center"/>
    </xf>
    <xf numFmtId="39" fontId="16" fillId="48" borderId="60" xfId="868" applyFont="1" applyFill="1" applyBorder="1" applyAlignment="1">
      <alignment vertical="center"/>
    </xf>
    <xf numFmtId="39" fontId="157" fillId="0" borderId="0" xfId="0" applyFont="1" applyFill="1" applyBorder="1" applyAlignment="1">
      <alignment vertical="center"/>
    </xf>
    <xf numFmtId="168" fontId="157" fillId="0" borderId="70" xfId="368" applyFont="1" applyFill="1" applyBorder="1" applyAlignment="1">
      <alignment vertical="center"/>
    </xf>
    <xf numFmtId="3" fontId="157" fillId="0" borderId="0" xfId="0" applyNumberFormat="1" applyFont="1" applyFill="1" applyBorder="1" applyAlignment="1">
      <alignment vertical="center"/>
    </xf>
    <xf numFmtId="3" fontId="157" fillId="0" borderId="0" xfId="0" applyNumberFormat="1" applyFont="1" applyFill="1" applyBorder="1" applyAlignment="1" applyProtection="1">
      <alignment vertical="center"/>
      <protection locked="0"/>
    </xf>
    <xf numFmtId="4" fontId="157" fillId="0" borderId="0" xfId="0" applyNumberFormat="1" applyFont="1" applyFill="1" applyBorder="1" applyAlignment="1" applyProtection="1">
      <alignment vertical="center"/>
      <protection locked="0"/>
    </xf>
    <xf numFmtId="39" fontId="14" fillId="0" borderId="66" xfId="0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vertical="center"/>
    </xf>
    <xf numFmtId="4" fontId="16" fillId="41" borderId="83" xfId="0" applyNumberFormat="1" applyFont="1" applyFill="1" applyBorder="1" applyAlignment="1">
      <alignment vertical="center"/>
    </xf>
    <xf numFmtId="173" fontId="16" fillId="41" borderId="83" xfId="1172" applyFont="1" applyFill="1" applyBorder="1" applyAlignment="1">
      <alignment vertical="center"/>
    </xf>
    <xf numFmtId="168" fontId="16" fillId="0" borderId="0" xfId="0" applyNumberFormat="1" applyFont="1" applyFill="1" applyBorder="1" applyAlignment="1">
      <alignment vertical="center"/>
    </xf>
    <xf numFmtId="39" fontId="14" fillId="0" borderId="0" xfId="0" applyFont="1" applyFill="1" applyBorder="1" applyAlignment="1" applyProtection="1">
      <alignment vertical="center"/>
      <protection locked="0"/>
    </xf>
    <xf numFmtId="173" fontId="16" fillId="37" borderId="70" xfId="1172" applyFont="1" applyFill="1" applyBorder="1" applyAlignment="1">
      <alignment vertical="center"/>
    </xf>
    <xf numFmtId="173" fontId="16" fillId="0" borderId="70" xfId="1172" applyFont="1" applyFill="1" applyBorder="1" applyAlignment="1">
      <alignment vertical="center"/>
    </xf>
    <xf numFmtId="176" fontId="14" fillId="0" borderId="0" xfId="368" applyNumberFormat="1" applyFont="1" applyFill="1" applyBorder="1" applyAlignment="1" applyProtection="1">
      <alignment vertical="center"/>
      <protection locked="0"/>
    </xf>
    <xf numFmtId="173" fontId="14" fillId="0" borderId="70" xfId="1172" applyFont="1" applyFill="1" applyBorder="1" applyAlignment="1">
      <alignment vertical="center"/>
    </xf>
    <xf numFmtId="0" fontId="14" fillId="0" borderId="0" xfId="368" applyNumberFormat="1" applyFont="1" applyFill="1" applyBorder="1" applyAlignment="1" applyProtection="1">
      <alignment vertical="center"/>
      <protection locked="0"/>
    </xf>
    <xf numFmtId="3" fontId="16" fillId="0" borderId="70" xfId="0" applyNumberFormat="1" applyFont="1" applyFill="1" applyBorder="1" applyAlignment="1">
      <alignment vertical="center"/>
    </xf>
    <xf numFmtId="39" fontId="22" fillId="0" borderId="0" xfId="0" applyFont="1" applyFill="1" applyBorder="1" applyAlignment="1" applyProtection="1">
      <alignment vertical="center"/>
      <protection locked="0"/>
    </xf>
    <xf numFmtId="3" fontId="22" fillId="0" borderId="0" xfId="0" applyNumberFormat="1" applyFont="1" applyFill="1" applyBorder="1" applyAlignment="1" applyProtection="1">
      <alignment vertical="center"/>
      <protection locked="0"/>
    </xf>
    <xf numFmtId="168" fontId="14" fillId="0" borderId="0" xfId="868" applyNumberFormat="1" applyFont="1" applyFill="1" applyBorder="1" applyAlignment="1">
      <alignment vertical="center"/>
    </xf>
    <xf numFmtId="39" fontId="25" fillId="0" borderId="0" xfId="868" applyFont="1" applyFill="1" applyBorder="1"/>
    <xf numFmtId="39" fontId="25" fillId="0" borderId="0" xfId="868" applyFont="1" applyFill="1"/>
    <xf numFmtId="39" fontId="14" fillId="0" borderId="0" xfId="868" applyFont="1" applyFill="1" applyBorder="1" applyAlignment="1">
      <alignment vertical="center"/>
    </xf>
    <xf numFmtId="168" fontId="157" fillId="0" borderId="0" xfId="368" applyFont="1"/>
    <xf numFmtId="49" fontId="16" fillId="0" borderId="83" xfId="0" applyNumberFormat="1" applyFont="1" applyFill="1" applyBorder="1" applyAlignment="1">
      <alignment vertical="center"/>
    </xf>
    <xf numFmtId="39" fontId="21" fillId="0" borderId="60" xfId="868" applyFont="1" applyFill="1" applyBorder="1" applyAlignment="1">
      <alignment vertical="center"/>
    </xf>
    <xf numFmtId="39" fontId="14" fillId="0" borderId="83" xfId="868" applyNumberFormat="1" applyFont="1" applyFill="1" applyBorder="1" applyAlignment="1">
      <alignment horizontal="right" vertical="center"/>
    </xf>
    <xf numFmtId="49" fontId="16" fillId="39" borderId="83" xfId="0" applyNumberFormat="1" applyFont="1" applyFill="1" applyBorder="1" applyAlignment="1">
      <alignment horizontal="center" vertical="center"/>
    </xf>
    <xf numFmtId="39" fontId="14" fillId="39" borderId="60" xfId="0" applyFont="1" applyFill="1" applyBorder="1" applyAlignment="1">
      <alignment horizontal="center" vertical="center"/>
    </xf>
    <xf numFmtId="39" fontId="165" fillId="39" borderId="60" xfId="868" applyFont="1" applyFill="1" applyBorder="1" applyAlignment="1">
      <alignment vertical="center"/>
    </xf>
    <xf numFmtId="39" fontId="16" fillId="39" borderId="83" xfId="0" applyFont="1" applyFill="1" applyBorder="1" applyAlignment="1">
      <alignment horizontal="center" vertical="center"/>
    </xf>
    <xf numFmtId="39" fontId="16" fillId="39" borderId="83" xfId="0" applyNumberFormat="1" applyFont="1" applyFill="1" applyBorder="1" applyAlignment="1">
      <alignment horizontal="right" vertical="center"/>
    </xf>
    <xf numFmtId="173" fontId="16" fillId="39" borderId="60" xfId="0" applyNumberFormat="1" applyFont="1" applyFill="1" applyBorder="1" applyAlignment="1">
      <alignment vertical="center"/>
    </xf>
    <xf numFmtId="173" fontId="16" fillId="39" borderId="83" xfId="0" applyNumberFormat="1" applyFont="1" applyFill="1" applyBorder="1" applyAlignment="1">
      <alignment vertical="center"/>
    </xf>
    <xf numFmtId="37" fontId="14" fillId="0" borderId="68" xfId="868" applyNumberFormat="1" applyFont="1" applyFill="1" applyBorder="1" applyAlignment="1">
      <alignment horizontal="right" vertical="center"/>
    </xf>
    <xf numFmtId="37" fontId="14" fillId="0" borderId="71" xfId="868" applyNumberFormat="1" applyFont="1" applyFill="1" applyBorder="1" applyAlignment="1">
      <alignment horizontal="center" vertical="center"/>
    </xf>
    <xf numFmtId="39" fontId="14" fillId="0" borderId="71" xfId="0" applyFont="1" applyFill="1" applyBorder="1" applyAlignment="1" applyProtection="1">
      <alignment horizontal="left" vertical="center"/>
    </xf>
    <xf numFmtId="39" fontId="14" fillId="0" borderId="68" xfId="0" applyFont="1" applyFill="1" applyBorder="1" applyAlignment="1" applyProtection="1">
      <alignment horizontal="center" vertical="center"/>
      <protection locked="0"/>
    </xf>
    <xf numFmtId="39" fontId="14" fillId="0" borderId="88" xfId="0" applyNumberFormat="1" applyFont="1" applyFill="1" applyBorder="1" applyAlignment="1" applyProtection="1">
      <alignment horizontal="right" vertical="center"/>
      <protection locked="0"/>
    </xf>
    <xf numFmtId="173" fontId="14" fillId="0" borderId="68" xfId="0" applyNumberFormat="1" applyFont="1" applyFill="1" applyBorder="1" applyAlignment="1" applyProtection="1">
      <alignment vertical="center"/>
      <protection locked="0"/>
    </xf>
    <xf numFmtId="173" fontId="14" fillId="0" borderId="81" xfId="0" applyNumberFormat="1" applyFont="1" applyFill="1" applyBorder="1" applyAlignment="1">
      <alignment vertical="center"/>
    </xf>
    <xf numFmtId="173" fontId="14" fillId="0" borderId="89" xfId="0" applyNumberFormat="1" applyFont="1" applyFill="1" applyBorder="1" applyAlignment="1">
      <alignment vertical="center"/>
    </xf>
    <xf numFmtId="39" fontId="196" fillId="38" borderId="60" xfId="868" applyFont="1" applyFill="1" applyBorder="1" applyAlignment="1">
      <alignment vertical="center"/>
    </xf>
    <xf numFmtId="173" fontId="16" fillId="38" borderId="83" xfId="0" applyNumberFormat="1" applyFont="1" applyFill="1" applyBorder="1" applyAlignment="1">
      <alignment vertical="center"/>
    </xf>
    <xf numFmtId="176" fontId="16" fillId="0" borderId="68" xfId="1205" applyNumberFormat="1" applyFont="1" applyBorder="1" applyAlignment="1">
      <alignment horizontal="center"/>
    </xf>
    <xf numFmtId="0" fontId="16" fillId="0" borderId="71" xfId="1206" applyFont="1" applyBorder="1" applyAlignment="1">
      <alignment horizontal="center" vertical="center"/>
    </xf>
    <xf numFmtId="168" fontId="16" fillId="0" borderId="71" xfId="1205" applyFont="1" applyBorder="1" applyAlignment="1">
      <alignment horizontal="left"/>
    </xf>
    <xf numFmtId="0" fontId="14" fillId="0" borderId="68" xfId="1206" applyFont="1" applyBorder="1" applyAlignment="1">
      <alignment horizontal="center" vertical="center"/>
    </xf>
    <xf numFmtId="39" fontId="14" fillId="0" borderId="68" xfId="1205" applyNumberFormat="1" applyFont="1" applyBorder="1" applyAlignment="1">
      <alignment horizontal="right" vertical="center"/>
    </xf>
    <xf numFmtId="173" fontId="14" fillId="0" borderId="68" xfId="368" applyNumberFormat="1" applyFont="1" applyBorder="1"/>
    <xf numFmtId="173" fontId="16" fillId="0" borderId="68" xfId="368" applyNumberFormat="1" applyFont="1" applyBorder="1"/>
    <xf numFmtId="39" fontId="13" fillId="0" borderId="0" xfId="868" applyFill="1" applyAlignment="1">
      <alignment vertical="center"/>
    </xf>
    <xf numFmtId="39" fontId="13" fillId="0" borderId="0" xfId="868" applyFill="1" applyBorder="1" applyAlignment="1">
      <alignment vertical="center"/>
    </xf>
    <xf numFmtId="0" fontId="214" fillId="0" borderId="0" xfId="0" applyNumberFormat="1" applyFont="1" applyFill="1" applyAlignment="1"/>
    <xf numFmtId="39" fontId="13" fillId="43" borderId="0" xfId="868" applyFill="1" applyAlignment="1">
      <alignment vertical="center"/>
    </xf>
    <xf numFmtId="39" fontId="215" fillId="43" borderId="0" xfId="868" applyFont="1" applyFill="1" applyAlignment="1"/>
    <xf numFmtId="39" fontId="15" fillId="43" borderId="0" xfId="868" applyFont="1" applyFill="1" applyAlignment="1">
      <alignment vertical="center"/>
    </xf>
    <xf numFmtId="173" fontId="13" fillId="43" borderId="0" xfId="1172" applyFill="1" applyBorder="1" applyAlignment="1">
      <alignment vertical="center"/>
    </xf>
    <xf numFmtId="173" fontId="23" fillId="43" borderId="0" xfId="1172" quotePrefix="1" applyFont="1" applyFill="1" applyBorder="1" applyAlignment="1">
      <alignment horizontal="right" vertical="center"/>
    </xf>
    <xf numFmtId="173" fontId="21" fillId="43" borderId="0" xfId="1172" quotePrefix="1" applyFont="1" applyFill="1" applyBorder="1" applyAlignment="1">
      <alignment horizontal="right" vertical="center"/>
    </xf>
    <xf numFmtId="39" fontId="24" fillId="0" borderId="0" xfId="868" applyFont="1" applyFill="1" applyAlignment="1">
      <alignment vertical="center"/>
    </xf>
    <xf numFmtId="39" fontId="24" fillId="0" borderId="87" xfId="868" applyFont="1" applyFill="1" applyBorder="1" applyAlignment="1">
      <alignment vertical="center"/>
    </xf>
    <xf numFmtId="39" fontId="24" fillId="0" borderId="29" xfId="868" applyFont="1" applyFill="1" applyBorder="1" applyAlignment="1">
      <alignment vertical="center"/>
    </xf>
    <xf numFmtId="39" fontId="24" fillId="0" borderId="87" xfId="868" applyFont="1" applyFill="1" applyBorder="1" applyAlignment="1">
      <alignment horizontal="center" vertical="center"/>
    </xf>
    <xf numFmtId="173" fontId="24" fillId="0" borderId="87" xfId="1172" applyFont="1" applyFill="1" applyBorder="1" applyAlignment="1">
      <alignment vertical="center"/>
    </xf>
    <xf numFmtId="39" fontId="24" fillId="0" borderId="0" xfId="868" applyFont="1" applyFill="1" applyBorder="1" applyAlignment="1">
      <alignment vertical="center"/>
    </xf>
    <xf numFmtId="39" fontId="25" fillId="0" borderId="0" xfId="868" applyFont="1" applyFill="1" applyAlignment="1">
      <alignment vertical="center"/>
    </xf>
    <xf numFmtId="37" fontId="16" fillId="0" borderId="38" xfId="868" applyNumberFormat="1" applyFont="1" applyFill="1" applyBorder="1" applyAlignment="1">
      <alignment horizontal="center" vertical="center"/>
    </xf>
    <xf numFmtId="37" fontId="14" fillId="0" borderId="38" xfId="868" applyNumberFormat="1" applyFont="1" applyFill="1" applyBorder="1" applyAlignment="1">
      <alignment horizontal="center" vertical="center"/>
    </xf>
    <xf numFmtId="39" fontId="16" fillId="0" borderId="85" xfId="868" applyFont="1" applyFill="1" applyBorder="1" applyAlignment="1">
      <alignment horizontal="center" vertical="center"/>
    </xf>
    <xf numFmtId="168" fontId="16" fillId="0" borderId="36" xfId="1166" applyFont="1" applyFill="1" applyBorder="1" applyAlignment="1">
      <alignment horizontal="center" vertical="center"/>
    </xf>
    <xf numFmtId="173" fontId="16" fillId="0" borderId="36" xfId="1172" applyFont="1" applyFill="1" applyBorder="1" applyAlignment="1">
      <alignment horizontal="center" vertical="center"/>
    </xf>
    <xf numFmtId="39" fontId="25" fillId="0" borderId="0" xfId="868" applyFont="1" applyFill="1" applyBorder="1" applyAlignment="1">
      <alignment horizontal="center" vertical="center"/>
    </xf>
    <xf numFmtId="39" fontId="25" fillId="0" borderId="0" xfId="868" applyFont="1" applyFill="1" applyBorder="1" applyAlignment="1">
      <alignment vertical="center"/>
    </xf>
    <xf numFmtId="39" fontId="14" fillId="0" borderId="46" xfId="868" applyFont="1" applyFill="1" applyBorder="1" applyAlignment="1">
      <alignment vertical="center"/>
    </xf>
    <xf numFmtId="39" fontId="14" fillId="0" borderId="31" xfId="868" applyFont="1" applyFill="1" applyBorder="1" applyAlignment="1">
      <alignment vertical="center"/>
    </xf>
    <xf numFmtId="39" fontId="14" fillId="0" borderId="46" xfId="868" applyFont="1" applyFill="1" applyBorder="1" applyAlignment="1">
      <alignment horizontal="center" vertical="center"/>
    </xf>
    <xf numFmtId="168" fontId="14" fillId="0" borderId="46" xfId="1166" applyFont="1" applyFill="1" applyBorder="1" applyAlignment="1">
      <alignment vertical="center"/>
    </xf>
    <xf numFmtId="173" fontId="16" fillId="0" borderId="46" xfId="1172" quotePrefix="1" applyFont="1" applyFill="1" applyBorder="1" applyAlignment="1">
      <alignment horizontal="center" vertical="center"/>
    </xf>
    <xf numFmtId="39" fontId="24" fillId="0" borderId="0" xfId="868" applyFont="1" applyFill="1" applyBorder="1" applyAlignment="1">
      <alignment horizontal="center" vertical="center"/>
    </xf>
    <xf numFmtId="39" fontId="24" fillId="0" borderId="36" xfId="868" applyFont="1" applyFill="1" applyBorder="1" applyAlignment="1">
      <alignment vertical="center"/>
    </xf>
    <xf numFmtId="173" fontId="24" fillId="0" borderId="33" xfId="1172" applyFont="1" applyFill="1" applyBorder="1" applyAlignment="1">
      <alignment vertical="center"/>
    </xf>
    <xf numFmtId="173" fontId="24" fillId="0" borderId="30" xfId="1172" applyFont="1" applyFill="1" applyBorder="1" applyAlignment="1">
      <alignment vertical="center"/>
    </xf>
    <xf numFmtId="37" fontId="16" fillId="41" borderId="86" xfId="868" applyNumberFormat="1" applyFont="1" applyFill="1" applyBorder="1" applyAlignment="1">
      <alignment horizontal="center" vertical="center"/>
    </xf>
    <xf numFmtId="37" fontId="16" fillId="41" borderId="66" xfId="868" applyNumberFormat="1" applyFont="1" applyFill="1" applyBorder="1" applyAlignment="1">
      <alignment horizontal="center" vertical="center"/>
    </xf>
    <xf numFmtId="39" fontId="14" fillId="41" borderId="86" xfId="868" applyFont="1" applyFill="1" applyBorder="1" applyAlignment="1">
      <alignment horizontal="center" vertical="center"/>
    </xf>
    <xf numFmtId="39" fontId="14" fillId="41" borderId="86" xfId="868" applyFont="1" applyFill="1" applyBorder="1" applyAlignment="1">
      <alignment vertical="center"/>
    </xf>
    <xf numFmtId="173" fontId="14" fillId="41" borderId="86" xfId="1172" applyFont="1" applyFill="1" applyBorder="1" applyAlignment="1">
      <alignment vertical="center"/>
    </xf>
    <xf numFmtId="173" fontId="16" fillId="41" borderId="70" xfId="1172" applyFont="1" applyFill="1" applyBorder="1" applyAlignment="1">
      <alignment vertical="center"/>
    </xf>
    <xf numFmtId="3" fontId="24" fillId="0" borderId="0" xfId="0" applyNumberFormat="1" applyFont="1" applyFill="1" applyBorder="1" applyAlignment="1" applyProtection="1">
      <alignment vertical="center"/>
      <protection locked="0"/>
    </xf>
    <xf numFmtId="208" fontId="24" fillId="0" borderId="0" xfId="1166" applyNumberFormat="1" applyFont="1" applyFill="1" applyBorder="1" applyAlignment="1" applyProtection="1">
      <alignment vertical="center"/>
      <protection locked="0"/>
    </xf>
    <xf numFmtId="37" fontId="16" fillId="0" borderId="86" xfId="868" applyNumberFormat="1" applyFont="1" applyFill="1" applyBorder="1" applyAlignment="1">
      <alignment horizontal="right" vertical="center"/>
    </xf>
    <xf numFmtId="37" fontId="16" fillId="0" borderId="66" xfId="868" applyNumberFormat="1" applyFont="1" applyFill="1" applyBorder="1" applyAlignment="1">
      <alignment horizontal="center" vertical="center"/>
    </xf>
    <xf numFmtId="39" fontId="14" fillId="0" borderId="86" xfId="868" applyFont="1" applyFill="1" applyBorder="1" applyAlignment="1">
      <alignment horizontal="center" vertical="center"/>
    </xf>
    <xf numFmtId="39" fontId="14" fillId="0" borderId="86" xfId="868" applyFont="1" applyFill="1" applyBorder="1" applyAlignment="1">
      <alignment vertical="center"/>
    </xf>
    <xf numFmtId="173" fontId="14" fillId="0" borderId="86" xfId="1172" applyFont="1" applyFill="1" applyBorder="1" applyAlignment="1">
      <alignment vertical="center"/>
    </xf>
    <xf numFmtId="173" fontId="16" fillId="0" borderId="70" xfId="0" applyNumberFormat="1" applyFont="1" applyFill="1" applyBorder="1" applyAlignment="1">
      <alignment vertical="center"/>
    </xf>
    <xf numFmtId="37" fontId="14" fillId="0" borderId="66" xfId="868" applyNumberFormat="1" applyFont="1" applyFill="1" applyBorder="1" applyAlignment="1">
      <alignment horizontal="center" vertical="center"/>
    </xf>
    <xf numFmtId="37" fontId="16" fillId="0" borderId="86" xfId="868" applyNumberFormat="1" applyFont="1" applyFill="1" applyBorder="1" applyAlignment="1">
      <alignment horizontal="center" vertical="center"/>
    </xf>
    <xf numFmtId="39" fontId="14" fillId="0" borderId="0" xfId="868" applyFont="1" applyFill="1"/>
    <xf numFmtId="178" fontId="14" fillId="0" borderId="38" xfId="868" quotePrefix="1" applyNumberFormat="1" applyFont="1" applyFill="1" applyBorder="1" applyAlignment="1">
      <alignment horizontal="right"/>
    </xf>
    <xf numFmtId="9" fontId="14" fillId="0" borderId="85" xfId="1173" applyFont="1" applyFill="1" applyBorder="1"/>
    <xf numFmtId="4" fontId="14" fillId="0" borderId="36" xfId="868" applyNumberFormat="1" applyFont="1" applyFill="1" applyBorder="1"/>
    <xf numFmtId="173" fontId="14" fillId="0" borderId="36" xfId="868" applyNumberFormat="1" applyFont="1" applyFill="1" applyBorder="1"/>
    <xf numFmtId="39" fontId="14" fillId="0" borderId="0" xfId="868" applyFont="1" applyFill="1" applyBorder="1"/>
    <xf numFmtId="222" fontId="14" fillId="0" borderId="0" xfId="868" applyNumberFormat="1" applyFont="1" applyFill="1" applyBorder="1" applyAlignment="1">
      <alignment horizontal="center"/>
    </xf>
    <xf numFmtId="39" fontId="14" fillId="0" borderId="0" xfId="868" applyFont="1" applyFill="1" applyBorder="1" applyAlignment="1">
      <alignment horizontal="center"/>
    </xf>
    <xf numFmtId="39" fontId="14" fillId="0" borderId="86" xfId="868" applyFont="1" applyFill="1" applyBorder="1" applyAlignment="1">
      <alignment horizontal="center"/>
    </xf>
    <xf numFmtId="178" fontId="14" fillId="0" borderId="86" xfId="868" applyNumberFormat="1" applyFont="1" applyFill="1" applyBorder="1" applyAlignment="1">
      <alignment horizontal="right"/>
    </xf>
    <xf numFmtId="39" fontId="25" fillId="0" borderId="0" xfId="0" applyFont="1" applyFill="1" applyBorder="1"/>
    <xf numFmtId="3" fontId="16" fillId="0" borderId="0" xfId="0" applyNumberFormat="1" applyFont="1" applyFill="1" applyBorder="1"/>
    <xf numFmtId="208" fontId="24" fillId="0" borderId="0" xfId="368" applyNumberFormat="1" applyFont="1" applyFill="1" applyBorder="1" applyProtection="1">
      <protection locked="0"/>
    </xf>
    <xf numFmtId="1" fontId="24" fillId="0" borderId="0" xfId="0" applyNumberFormat="1" applyFont="1" applyFill="1" applyBorder="1"/>
    <xf numFmtId="39" fontId="24" fillId="0" borderId="0" xfId="0" applyFont="1" applyFill="1" applyBorder="1"/>
    <xf numFmtId="3" fontId="14" fillId="0" borderId="0" xfId="0" applyNumberFormat="1" applyFont="1" applyFill="1" applyBorder="1"/>
    <xf numFmtId="39" fontId="24" fillId="0" borderId="0" xfId="0" applyFont="1" applyFill="1" applyBorder="1" applyProtection="1">
      <protection locked="0"/>
    </xf>
    <xf numFmtId="3" fontId="24" fillId="0" borderId="0" xfId="0" applyNumberFormat="1" applyFont="1" applyFill="1" applyBorder="1" applyProtection="1">
      <protection locked="0"/>
    </xf>
    <xf numFmtId="178" fontId="14" fillId="0" borderId="86" xfId="868" applyNumberFormat="1" applyFont="1" applyFill="1" applyBorder="1" applyAlignment="1">
      <alignment horizontal="right" vertical="center"/>
    </xf>
    <xf numFmtId="178" fontId="16" fillId="0" borderId="86" xfId="868" applyNumberFormat="1" applyFont="1" applyFill="1" applyBorder="1" applyAlignment="1">
      <alignment horizontal="right" vertical="center"/>
    </xf>
    <xf numFmtId="39" fontId="16" fillId="0" borderId="86" xfId="868" applyFont="1" applyFill="1" applyBorder="1" applyAlignment="1">
      <alignment horizontal="center"/>
    </xf>
    <xf numFmtId="235" fontId="14" fillId="0" borderId="66" xfId="795" applyNumberFormat="1" applyFont="1" applyFill="1" applyBorder="1" applyAlignment="1" applyProtection="1">
      <alignment horizontal="center" vertical="center"/>
    </xf>
    <xf numFmtId="39" fontId="16" fillId="0" borderId="0" xfId="868" applyFont="1" applyFill="1" applyBorder="1"/>
    <xf numFmtId="222" fontId="25" fillId="0" borderId="0" xfId="868" applyNumberFormat="1" applyFont="1" applyFill="1" applyBorder="1" applyAlignment="1">
      <alignment horizontal="center"/>
    </xf>
    <xf numFmtId="39" fontId="25" fillId="0" borderId="0" xfId="868" applyFont="1" applyFill="1" applyBorder="1" applyAlignment="1">
      <alignment horizontal="center"/>
    </xf>
    <xf numFmtId="39" fontId="24" fillId="0" borderId="0" xfId="0" applyFont="1" applyFill="1" applyBorder="1" applyAlignment="1" applyProtection="1">
      <alignment vertical="center"/>
      <protection locked="0"/>
    </xf>
    <xf numFmtId="4" fontId="14" fillId="0" borderId="86" xfId="868" applyNumberFormat="1" applyFont="1" applyFill="1" applyBorder="1"/>
    <xf numFmtId="173" fontId="14" fillId="0" borderId="86" xfId="868" applyNumberFormat="1" applyFont="1" applyFill="1" applyBorder="1"/>
    <xf numFmtId="173" fontId="16" fillId="0" borderId="70" xfId="814" applyNumberFormat="1" applyFont="1" applyFill="1" applyBorder="1"/>
    <xf numFmtId="39" fontId="14" fillId="0" borderId="70" xfId="868" applyFont="1" applyFill="1" applyBorder="1"/>
    <xf numFmtId="173" fontId="14" fillId="0" borderId="86" xfId="1173" applyNumberFormat="1" applyFont="1" applyFill="1" applyBorder="1"/>
    <xf numFmtId="9" fontId="14" fillId="0" borderId="60" xfId="1173" applyFont="1" applyFill="1" applyBorder="1"/>
    <xf numFmtId="0" fontId="14" fillId="0" borderId="0" xfId="814" applyFont="1" applyFill="1" applyBorder="1"/>
    <xf numFmtId="9" fontId="14" fillId="0" borderId="70" xfId="1173" applyFont="1" applyFill="1" applyBorder="1"/>
    <xf numFmtId="4" fontId="14" fillId="0" borderId="70" xfId="868" applyNumberFormat="1" applyFont="1" applyFill="1" applyBorder="1"/>
    <xf numFmtId="173" fontId="14" fillId="0" borderId="70" xfId="814" applyNumberFormat="1" applyFont="1" applyFill="1" applyBorder="1"/>
    <xf numFmtId="3" fontId="14" fillId="0" borderId="0" xfId="814" applyNumberFormat="1" applyFont="1" applyFill="1" applyBorder="1"/>
    <xf numFmtId="3" fontId="14" fillId="0" borderId="0" xfId="814" applyNumberFormat="1" applyFont="1" applyFill="1" applyBorder="1" applyAlignment="1">
      <alignment horizontal="center"/>
    </xf>
    <xf numFmtId="3" fontId="14" fillId="0" borderId="0" xfId="814" applyNumberFormat="1" applyFont="1" applyFill="1" applyBorder="1" applyAlignment="1" applyProtection="1">
      <alignment horizontal="center"/>
      <protection locked="0"/>
    </xf>
    <xf numFmtId="0" fontId="14" fillId="0" borderId="0" xfId="814" applyFont="1" applyFill="1" applyBorder="1" applyAlignment="1" applyProtection="1">
      <alignment horizontal="center"/>
      <protection locked="0"/>
    </xf>
    <xf numFmtId="1" fontId="14" fillId="0" borderId="0" xfId="814" applyNumberFormat="1" applyFont="1" applyFill="1" applyBorder="1" applyAlignment="1">
      <alignment horizontal="center"/>
    </xf>
    <xf numFmtId="0" fontId="14" fillId="0" borderId="0" xfId="814" applyFont="1" applyFill="1" applyBorder="1" applyAlignment="1">
      <alignment horizontal="center"/>
    </xf>
    <xf numFmtId="3" fontId="14" fillId="0" borderId="0" xfId="814" applyNumberFormat="1" applyFont="1" applyFill="1" applyBorder="1" applyProtection="1">
      <protection locked="0"/>
    </xf>
    <xf numFmtId="0" fontId="14" fillId="0" borderId="0" xfId="814" applyFont="1" applyFill="1" applyBorder="1" applyAlignment="1">
      <alignment vertical="justify"/>
    </xf>
    <xf numFmtId="9" fontId="14" fillId="0" borderId="70" xfId="1173" applyFont="1" applyFill="1" applyBorder="1" applyAlignment="1">
      <alignment vertical="justify"/>
    </xf>
    <xf numFmtId="4" fontId="14" fillId="0" borderId="70" xfId="868" applyNumberFormat="1" applyFont="1" applyFill="1" applyBorder="1" applyAlignment="1">
      <alignment vertical="justify"/>
    </xf>
    <xf numFmtId="173" fontId="14" fillId="0" borderId="86" xfId="868" applyNumberFormat="1" applyFont="1" applyFill="1" applyBorder="1" applyAlignment="1">
      <alignment vertical="justify"/>
    </xf>
    <xf numFmtId="173" fontId="14" fillId="0" borderId="70" xfId="814" applyNumberFormat="1" applyFont="1" applyFill="1" applyBorder="1" applyAlignment="1">
      <alignment vertical="justify"/>
    </xf>
    <xf numFmtId="3" fontId="14" fillId="0" borderId="0" xfId="814" applyNumberFormat="1" applyFont="1" applyFill="1" applyBorder="1" applyAlignment="1">
      <alignment vertical="justify"/>
    </xf>
    <xf numFmtId="3" fontId="14" fillId="0" borderId="0" xfId="814" applyNumberFormat="1" applyFont="1" applyFill="1" applyBorder="1" applyAlignment="1">
      <alignment horizontal="center" vertical="justify"/>
    </xf>
    <xf numFmtId="3" fontId="14" fillId="0" borderId="0" xfId="814" applyNumberFormat="1" applyFont="1" applyFill="1" applyBorder="1" applyAlignment="1" applyProtection="1">
      <alignment horizontal="center" vertical="justify"/>
      <protection locked="0"/>
    </xf>
    <xf numFmtId="0" fontId="14" fillId="0" borderId="0" xfId="814" applyFont="1" applyFill="1" applyBorder="1" applyAlignment="1" applyProtection="1">
      <alignment horizontal="center" vertical="justify"/>
      <protection locked="0"/>
    </xf>
    <xf numFmtId="1" fontId="14" fillId="0" borderId="0" xfId="814" applyNumberFormat="1" applyFont="1" applyFill="1" applyBorder="1" applyAlignment="1">
      <alignment horizontal="center" vertical="justify"/>
    </xf>
    <xf numFmtId="0" fontId="14" fillId="0" borderId="0" xfId="814" applyFont="1" applyFill="1" applyBorder="1" applyAlignment="1">
      <alignment horizontal="center" vertical="justify"/>
    </xf>
    <xf numFmtId="3" fontId="14" fillId="0" borderId="0" xfId="814" applyNumberFormat="1" applyFont="1" applyFill="1" applyBorder="1" applyAlignment="1" applyProtection="1">
      <alignment vertical="justify"/>
      <protection locked="0"/>
    </xf>
    <xf numFmtId="3" fontId="14" fillId="0" borderId="60" xfId="814" applyNumberFormat="1" applyFont="1" applyFill="1" applyBorder="1"/>
    <xf numFmtId="0" fontId="14" fillId="0" borderId="60" xfId="814" applyFont="1" applyFill="1" applyBorder="1" applyAlignment="1" applyProtection="1">
      <alignment vertical="justify"/>
      <protection locked="0"/>
    </xf>
    <xf numFmtId="0" fontId="14" fillId="0" borderId="60" xfId="814" applyFont="1" applyFill="1" applyBorder="1" applyProtection="1">
      <protection locked="0"/>
    </xf>
    <xf numFmtId="39" fontId="14" fillId="0" borderId="60" xfId="868" applyFont="1" applyFill="1" applyBorder="1"/>
    <xf numFmtId="4" fontId="14" fillId="0" borderId="60" xfId="868" applyNumberFormat="1" applyFont="1" applyFill="1" applyBorder="1"/>
    <xf numFmtId="39" fontId="14" fillId="0" borderId="0" xfId="868" applyFont="1" applyFill="1" applyAlignment="1">
      <alignment vertical="justify"/>
    </xf>
    <xf numFmtId="39" fontId="14" fillId="0" borderId="60" xfId="868" applyFont="1" applyFill="1" applyBorder="1" applyAlignment="1">
      <alignment vertical="justify"/>
    </xf>
    <xf numFmtId="39" fontId="14" fillId="0" borderId="86" xfId="868" applyFont="1" applyFill="1" applyBorder="1" applyAlignment="1">
      <alignment horizontal="center" vertical="justify"/>
    </xf>
    <xf numFmtId="4" fontId="14" fillId="0" borderId="60" xfId="868" applyNumberFormat="1" applyFont="1" applyFill="1" applyBorder="1" applyAlignment="1">
      <alignment vertical="top"/>
    </xf>
    <xf numFmtId="39" fontId="14" fillId="0" borderId="0" xfId="868" applyFont="1" applyFill="1" applyBorder="1" applyAlignment="1">
      <alignment vertical="justify"/>
    </xf>
    <xf numFmtId="39" fontId="14" fillId="0" borderId="0" xfId="868" applyFont="1" applyFill="1" applyBorder="1" applyAlignment="1">
      <alignment horizontal="center" vertical="justify"/>
    </xf>
    <xf numFmtId="39" fontId="16" fillId="0" borderId="0" xfId="868" applyFont="1" applyFill="1" applyAlignment="1">
      <alignment vertical="justify"/>
    </xf>
    <xf numFmtId="9" fontId="14" fillId="0" borderId="60" xfId="1173" applyFont="1" applyFill="1" applyBorder="1" applyAlignment="1">
      <alignment vertical="justify"/>
    </xf>
    <xf numFmtId="39" fontId="16" fillId="0" borderId="0" xfId="868" applyFont="1" applyFill="1" applyBorder="1" applyAlignment="1">
      <alignment vertical="justify"/>
    </xf>
    <xf numFmtId="222" fontId="16" fillId="0" borderId="0" xfId="868" applyNumberFormat="1" applyFont="1" applyFill="1" applyBorder="1" applyAlignment="1">
      <alignment horizontal="center" vertical="justify"/>
    </xf>
    <xf numFmtId="39" fontId="16" fillId="0" borderId="0" xfId="868" applyFont="1" applyFill="1" applyBorder="1" applyAlignment="1">
      <alignment horizontal="center" vertical="justify"/>
    </xf>
    <xf numFmtId="0" fontId="14" fillId="0" borderId="86" xfId="814" applyFont="1" applyFill="1" applyBorder="1" applyAlignment="1" applyProtection="1">
      <alignment horizontal="center" vertical="justify"/>
      <protection locked="0"/>
    </xf>
    <xf numFmtId="4" fontId="14" fillId="0" borderId="86" xfId="814" applyNumberFormat="1" applyFont="1" applyFill="1" applyBorder="1" applyAlignment="1" applyProtection="1">
      <alignment vertical="top"/>
      <protection locked="0"/>
    </xf>
    <xf numFmtId="173" fontId="14" fillId="0" borderId="70" xfId="814" applyNumberFormat="1" applyFont="1" applyFill="1" applyBorder="1" applyAlignment="1" applyProtection="1">
      <alignment vertical="justify"/>
      <protection locked="0"/>
    </xf>
    <xf numFmtId="9" fontId="14" fillId="0" borderId="60" xfId="1173" quotePrefix="1" applyFont="1" applyFill="1" applyBorder="1" applyAlignment="1">
      <alignment vertical="justify"/>
    </xf>
    <xf numFmtId="173" fontId="14" fillId="0" borderId="86" xfId="814" applyNumberFormat="1" applyFont="1" applyFill="1" applyBorder="1" applyAlignment="1" applyProtection="1">
      <alignment vertical="justify"/>
      <protection locked="0"/>
    </xf>
    <xf numFmtId="9" fontId="14" fillId="0" borderId="60" xfId="1173" applyFont="1" applyFill="1" applyBorder="1" applyAlignment="1"/>
    <xf numFmtId="173" fontId="14" fillId="0" borderId="86" xfId="868" applyNumberFormat="1" applyFont="1" applyFill="1" applyBorder="1" applyAlignment="1">
      <alignment vertical="top"/>
    </xf>
    <xf numFmtId="173" fontId="14" fillId="0" borderId="70" xfId="814" applyNumberFormat="1" applyFont="1" applyFill="1" applyBorder="1" applyAlignment="1">
      <alignment vertical="top"/>
    </xf>
    <xf numFmtId="4" fontId="16" fillId="0" borderId="60" xfId="868" applyNumberFormat="1" applyFont="1" applyFill="1" applyBorder="1" applyAlignment="1"/>
    <xf numFmtId="4" fontId="14" fillId="0" borderId="60" xfId="868" applyNumberFormat="1" applyFont="1" applyFill="1" applyBorder="1" applyAlignment="1">
      <alignment vertical="justify"/>
    </xf>
    <xf numFmtId="37" fontId="16" fillId="0" borderId="70" xfId="868" applyNumberFormat="1" applyFont="1" applyFill="1" applyBorder="1"/>
    <xf numFmtId="4" fontId="14" fillId="0" borderId="70" xfId="810" applyNumberFormat="1" applyFont="1" applyFill="1" applyBorder="1" applyAlignment="1" applyProtection="1">
      <alignment horizontal="left"/>
    </xf>
    <xf numFmtId="173" fontId="16" fillId="0" borderId="86" xfId="810" applyNumberFormat="1" applyFont="1" applyFill="1" applyBorder="1"/>
    <xf numFmtId="37" fontId="14" fillId="0" borderId="66" xfId="868" quotePrefix="1" applyNumberFormat="1" applyFont="1" applyFill="1" applyBorder="1" applyAlignment="1">
      <alignment horizontal="right"/>
    </xf>
    <xf numFmtId="0" fontId="14" fillId="0" borderId="86" xfId="810" applyNumberFormat="1" applyFont="1" applyFill="1" applyBorder="1" applyAlignment="1">
      <alignment horizontal="center"/>
    </xf>
    <xf numFmtId="4" fontId="14" fillId="0" borderId="70" xfId="868" applyNumberFormat="1" applyFont="1" applyFill="1" applyBorder="1" applyAlignment="1">
      <alignment vertical="top"/>
    </xf>
    <xf numFmtId="173" fontId="14" fillId="0" borderId="60" xfId="868" applyNumberFormat="1" applyFont="1" applyFill="1" applyBorder="1" applyAlignment="1">
      <alignment vertical="top"/>
    </xf>
    <xf numFmtId="173" fontId="14" fillId="0" borderId="86" xfId="814" applyNumberFormat="1" applyFont="1" applyFill="1" applyBorder="1" applyAlignment="1">
      <alignment vertical="top"/>
    </xf>
    <xf numFmtId="37" fontId="14" fillId="0" borderId="86" xfId="868" applyNumberFormat="1" applyFont="1" applyFill="1" applyBorder="1" applyAlignment="1">
      <alignment horizontal="right"/>
    </xf>
    <xf numFmtId="39" fontId="14" fillId="0" borderId="86" xfId="868" applyFont="1" applyFill="1" applyBorder="1" applyAlignment="1">
      <alignment horizontal="center" vertical="top"/>
    </xf>
    <xf numFmtId="4" fontId="14" fillId="0" borderId="86" xfId="868" applyNumberFormat="1" applyFont="1" applyFill="1" applyBorder="1" applyAlignment="1">
      <alignment vertical="justify"/>
    </xf>
    <xf numFmtId="4" fontId="14" fillId="0" borderId="86" xfId="868" applyNumberFormat="1" applyFont="1" applyFill="1" applyBorder="1" applyAlignment="1">
      <alignment vertical="top"/>
    </xf>
    <xf numFmtId="9" fontId="16" fillId="0" borderId="70" xfId="1173" applyFont="1" applyFill="1" applyBorder="1"/>
    <xf numFmtId="222" fontId="14" fillId="0" borderId="0" xfId="868" applyNumberFormat="1" applyFont="1" applyFill="1" applyBorder="1" applyAlignment="1">
      <alignment horizontal="center" vertical="justify"/>
    </xf>
    <xf numFmtId="39" fontId="166" fillId="0" borderId="0" xfId="868" applyFont="1" applyFill="1"/>
    <xf numFmtId="4" fontId="166" fillId="0" borderId="86" xfId="868" applyNumberFormat="1" applyFont="1" applyFill="1" applyBorder="1"/>
    <xf numFmtId="173" fontId="166" fillId="0" borderId="86" xfId="868" applyNumberFormat="1" applyFont="1" applyFill="1" applyBorder="1"/>
    <xf numFmtId="39" fontId="166" fillId="0" borderId="0" xfId="868" applyFont="1" applyFill="1" applyBorder="1"/>
    <xf numFmtId="222" fontId="166" fillId="0" borderId="0" xfId="868" applyNumberFormat="1" applyFont="1" applyFill="1" applyBorder="1" applyAlignment="1">
      <alignment horizontal="center"/>
    </xf>
    <xf numFmtId="39" fontId="166" fillId="0" borderId="0" xfId="868" applyFont="1" applyFill="1" applyBorder="1" applyAlignment="1">
      <alignment horizontal="center"/>
    </xf>
    <xf numFmtId="39" fontId="14" fillId="0" borderId="92" xfId="0" applyFont="1" applyFill="1" applyBorder="1" applyAlignment="1">
      <alignment vertical="center"/>
    </xf>
    <xf numFmtId="39" fontId="14" fillId="0" borderId="74" xfId="0" applyFont="1" applyFill="1" applyBorder="1" applyAlignment="1">
      <alignment horizontal="center" vertical="center"/>
    </xf>
    <xf numFmtId="39" fontId="14" fillId="0" borderId="74" xfId="0" applyFont="1" applyFill="1" applyBorder="1" applyAlignment="1">
      <alignment vertical="center"/>
    </xf>
    <xf numFmtId="173" fontId="14" fillId="0" borderId="74" xfId="1172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vertical="center"/>
    </xf>
    <xf numFmtId="39" fontId="24" fillId="0" borderId="0" xfId="0" applyFont="1" applyFill="1" applyBorder="1" applyAlignment="1">
      <alignment horizontal="center" vertical="center"/>
    </xf>
    <xf numFmtId="173" fontId="24" fillId="0" borderId="0" xfId="1172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39" fontId="14" fillId="0" borderId="0" xfId="0" applyFont="1" applyFill="1" applyBorder="1" applyAlignment="1">
      <alignment horizontal="center" vertical="center"/>
    </xf>
    <xf numFmtId="173" fontId="14" fillId="0" borderId="0" xfId="1172" applyFont="1" applyFill="1" applyBorder="1" applyAlignment="1">
      <alignment vertical="center"/>
    </xf>
    <xf numFmtId="173" fontId="0" fillId="0" borderId="0" xfId="1172" applyFont="1" applyFill="1" applyBorder="1" applyAlignment="1">
      <alignment vertical="center"/>
    </xf>
    <xf numFmtId="39" fontId="0" fillId="0" borderId="0" xfId="0" applyFill="1" applyBorder="1" applyAlignment="1" applyProtection="1">
      <alignment vertical="center"/>
      <protection locked="0"/>
    </xf>
    <xf numFmtId="37" fontId="16" fillId="42" borderId="86" xfId="868" applyNumberFormat="1" applyFont="1" applyFill="1" applyBorder="1" applyAlignment="1">
      <alignment horizontal="center" vertical="center"/>
    </xf>
    <xf numFmtId="37" fontId="16" fillId="42" borderId="60" xfId="868" applyNumberFormat="1" applyFont="1" applyFill="1" applyBorder="1" applyAlignment="1">
      <alignment horizontal="center"/>
    </xf>
    <xf numFmtId="39" fontId="16" fillId="42" borderId="60" xfId="868" applyFont="1" applyFill="1" applyBorder="1" applyAlignment="1">
      <alignment horizontal="left"/>
    </xf>
    <xf numFmtId="37" fontId="16" fillId="0" borderId="86" xfId="868" applyNumberFormat="1" applyFont="1" applyFill="1" applyBorder="1" applyAlignment="1">
      <alignment horizontal="center"/>
    </xf>
    <xf numFmtId="49" fontId="16" fillId="39" borderId="86" xfId="0" applyNumberFormat="1" applyFont="1" applyFill="1" applyBorder="1" applyAlignment="1">
      <alignment horizontal="center" vertical="center"/>
    </xf>
    <xf numFmtId="39" fontId="16" fillId="39" borderId="86" xfId="0" applyFont="1" applyFill="1" applyBorder="1" applyAlignment="1">
      <alignment horizontal="center" vertical="center"/>
    </xf>
    <xf numFmtId="39" fontId="16" fillId="39" borderId="86" xfId="0" applyNumberFormat="1" applyFont="1" applyFill="1" applyBorder="1" applyAlignment="1">
      <alignment horizontal="right" vertical="center"/>
    </xf>
    <xf numFmtId="173" fontId="16" fillId="39" borderId="86" xfId="0" applyNumberFormat="1" applyFont="1" applyFill="1" applyBorder="1" applyAlignment="1">
      <alignment vertical="center"/>
    </xf>
    <xf numFmtId="49" fontId="16" fillId="38" borderId="86" xfId="0" applyNumberFormat="1" applyFont="1" applyFill="1" applyBorder="1" applyAlignment="1">
      <alignment vertical="center"/>
    </xf>
    <xf numFmtId="39" fontId="14" fillId="38" borderId="86" xfId="868" applyFont="1" applyFill="1" applyBorder="1" applyAlignment="1">
      <alignment horizontal="center" vertical="center"/>
    </xf>
    <xf numFmtId="39" fontId="14" fillId="38" borderId="86" xfId="868" applyNumberFormat="1" applyFont="1" applyFill="1" applyBorder="1" applyAlignment="1">
      <alignment horizontal="right" vertical="center"/>
    </xf>
    <xf numFmtId="173" fontId="16" fillId="38" borderId="86" xfId="0" applyNumberFormat="1" applyFont="1" applyFill="1" applyBorder="1" applyAlignment="1">
      <alignment vertical="center"/>
    </xf>
    <xf numFmtId="37" fontId="16" fillId="37" borderId="86" xfId="868" applyNumberFormat="1" applyFont="1" applyFill="1" applyBorder="1" applyAlignment="1">
      <alignment horizontal="center" vertical="center"/>
    </xf>
    <xf numFmtId="39" fontId="14" fillId="0" borderId="0" xfId="806" applyFont="1" applyFill="1" applyBorder="1" applyAlignment="1">
      <alignment vertical="center"/>
    </xf>
    <xf numFmtId="3" fontId="14" fillId="0" borderId="0" xfId="806" applyNumberFormat="1" applyFont="1" applyFill="1" applyBorder="1" applyAlignment="1" applyProtection="1">
      <alignment vertical="center"/>
      <protection locked="0"/>
    </xf>
    <xf numFmtId="39" fontId="14" fillId="0" borderId="89" xfId="0" applyFont="1" applyFill="1" applyBorder="1" applyAlignment="1">
      <alignment vertical="center"/>
    </xf>
    <xf numFmtId="39" fontId="14" fillId="0" borderId="89" xfId="0" quotePrefix="1" applyFont="1" applyFill="1" applyBorder="1" applyAlignment="1">
      <alignment vertical="center"/>
    </xf>
    <xf numFmtId="178" fontId="16" fillId="0" borderId="88" xfId="868" applyNumberFormat="1" applyFont="1" applyFill="1" applyBorder="1" applyAlignment="1">
      <alignment horizontal="right" vertical="center"/>
    </xf>
    <xf numFmtId="173" fontId="14" fillId="0" borderId="89" xfId="1172" applyFont="1" applyFill="1" applyBorder="1" applyAlignment="1">
      <alignment vertical="center"/>
    </xf>
    <xf numFmtId="0" fontId="0" fillId="0" borderId="0" xfId="0" applyNumberFormat="1" applyBorder="1"/>
    <xf numFmtId="178" fontId="14" fillId="0" borderId="66" xfId="868" applyNumberFormat="1" applyFont="1" applyFill="1" applyBorder="1" applyAlignment="1">
      <alignment horizontal="center" vertical="center"/>
    </xf>
    <xf numFmtId="37" fontId="14" fillId="0" borderId="86" xfId="868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/>
    <xf numFmtId="0" fontId="14" fillId="0" borderId="89" xfId="2663" applyFont="1" applyFill="1" applyBorder="1" applyAlignment="1" applyProtection="1">
      <alignment horizontal="justify"/>
    </xf>
    <xf numFmtId="0" fontId="14" fillId="0" borderId="0" xfId="793" applyFont="1" applyFill="1"/>
    <xf numFmtId="0" fontId="14" fillId="0" borderId="36" xfId="793" applyFont="1" applyFill="1" applyBorder="1" applyAlignment="1">
      <alignment vertical="center"/>
    </xf>
    <xf numFmtId="168" fontId="14" fillId="0" borderId="36" xfId="466" applyNumberFormat="1" applyFont="1" applyFill="1" applyBorder="1" applyAlignment="1">
      <alignment vertical="center"/>
    </xf>
    <xf numFmtId="168" fontId="14" fillId="0" borderId="36" xfId="793" applyNumberFormat="1" applyFont="1" applyFill="1" applyBorder="1" applyAlignment="1">
      <alignment vertical="center"/>
    </xf>
    <xf numFmtId="39" fontId="16" fillId="0" borderId="0" xfId="806" applyFont="1" applyFill="1" applyBorder="1" applyAlignment="1">
      <alignment vertical="center"/>
    </xf>
    <xf numFmtId="0" fontId="16" fillId="0" borderId="36" xfId="793" applyFont="1" applyFill="1" applyBorder="1" applyAlignment="1">
      <alignment horizontal="center"/>
    </xf>
    <xf numFmtId="0" fontId="14" fillId="0" borderId="36" xfId="793" applyFont="1" applyFill="1" applyBorder="1" applyAlignment="1">
      <alignment horizontal="center" vertical="center"/>
    </xf>
    <xf numFmtId="39" fontId="14" fillId="0" borderId="0" xfId="0" applyNumberFormat="1" applyFont="1" applyFill="1" applyBorder="1" applyAlignment="1">
      <alignment vertical="center"/>
    </xf>
    <xf numFmtId="49" fontId="14" fillId="0" borderId="0" xfId="868" applyNumberFormat="1" applyFont="1" applyFill="1"/>
    <xf numFmtId="0" fontId="204" fillId="0" borderId="0" xfId="793" applyFont="1" applyFill="1"/>
    <xf numFmtId="0" fontId="204" fillId="0" borderId="36" xfId="793" applyFont="1" applyFill="1" applyBorder="1" applyAlignment="1">
      <alignment horizontal="center"/>
    </xf>
    <xf numFmtId="0" fontId="204" fillId="0" borderId="36" xfId="793" applyFont="1" applyFill="1" applyBorder="1" applyAlignment="1">
      <alignment vertical="center"/>
    </xf>
    <xf numFmtId="168" fontId="204" fillId="0" borderId="36" xfId="466" applyNumberFormat="1" applyFont="1" applyFill="1" applyBorder="1" applyAlignment="1">
      <alignment vertical="center"/>
    </xf>
    <xf numFmtId="3" fontId="16" fillId="0" borderId="0" xfId="806" applyNumberFormat="1" applyFont="1" applyFill="1" applyBorder="1" applyAlignment="1" applyProtection="1">
      <alignment vertical="center"/>
      <protection locked="0"/>
    </xf>
    <xf numFmtId="0" fontId="204" fillId="0" borderId="0" xfId="793" applyFont="1"/>
    <xf numFmtId="0" fontId="197" fillId="0" borderId="36" xfId="793" applyFont="1" applyBorder="1" applyAlignment="1">
      <alignment horizontal="center"/>
    </xf>
    <xf numFmtId="0" fontId="204" fillId="0" borderId="36" xfId="793" applyFont="1" applyBorder="1" applyAlignment="1">
      <alignment horizontal="center" vertical="center"/>
    </xf>
    <xf numFmtId="168" fontId="204" fillId="0" borderId="36" xfId="466" applyNumberFormat="1" applyFont="1" applyBorder="1" applyAlignment="1">
      <alignment vertical="center"/>
    </xf>
    <xf numFmtId="168" fontId="14" fillId="0" borderId="36" xfId="793" applyNumberFormat="1" applyFont="1" applyBorder="1" applyAlignment="1">
      <alignment vertical="center"/>
    </xf>
    <xf numFmtId="4" fontId="14" fillId="0" borderId="0" xfId="868" applyNumberFormat="1" applyFont="1" applyFill="1" applyBorder="1" applyAlignment="1">
      <alignment vertical="center"/>
    </xf>
    <xf numFmtId="0" fontId="197" fillId="0" borderId="36" xfId="793" applyFont="1" applyFill="1" applyBorder="1" applyAlignment="1">
      <alignment horizontal="center"/>
    </xf>
    <xf numFmtId="0" fontId="204" fillId="0" borderId="36" xfId="793" applyFont="1" applyFill="1" applyBorder="1" applyAlignment="1">
      <alignment horizontal="center" vertical="center"/>
    </xf>
    <xf numFmtId="39" fontId="16" fillId="0" borderId="85" xfId="0" applyFont="1" applyFill="1" applyBorder="1" applyAlignment="1">
      <alignment vertical="center"/>
    </xf>
    <xf numFmtId="39" fontId="14" fillId="0" borderId="86" xfId="868" applyNumberFormat="1" applyFont="1" applyFill="1" applyBorder="1" applyAlignment="1">
      <alignment horizontal="right" vertical="center"/>
    </xf>
    <xf numFmtId="173" fontId="14" fillId="0" borderId="86" xfId="868" applyNumberFormat="1" applyFont="1" applyFill="1" applyBorder="1" applyAlignment="1">
      <alignment vertical="center"/>
    </xf>
    <xf numFmtId="39" fontId="14" fillId="50" borderId="86" xfId="868" applyFont="1" applyFill="1" applyBorder="1" applyAlignment="1">
      <alignment horizontal="center"/>
    </xf>
    <xf numFmtId="4" fontId="14" fillId="50" borderId="86" xfId="868" applyNumberFormat="1" applyFont="1" applyFill="1" applyBorder="1" applyAlignment="1">
      <alignment vertical="top"/>
    </xf>
    <xf numFmtId="9" fontId="16" fillId="37" borderId="60" xfId="1173" applyFont="1" applyFill="1" applyBorder="1" applyAlignment="1"/>
    <xf numFmtId="39" fontId="14" fillId="37" borderId="86" xfId="868" applyFont="1" applyFill="1" applyBorder="1" applyAlignment="1">
      <alignment horizontal="center"/>
    </xf>
    <xf numFmtId="4" fontId="14" fillId="37" borderId="86" xfId="868" applyNumberFormat="1" applyFont="1" applyFill="1" applyBorder="1" applyAlignment="1">
      <alignment vertical="top"/>
    </xf>
    <xf numFmtId="173" fontId="14" fillId="37" borderId="86" xfId="868" applyNumberFormat="1" applyFont="1" applyFill="1" applyBorder="1" applyAlignment="1">
      <alignment vertical="top"/>
    </xf>
    <xf numFmtId="39" fontId="16" fillId="0" borderId="0" xfId="0" applyNumberFormat="1" applyFont="1" applyFill="1" applyBorder="1" applyAlignment="1">
      <alignment vertical="center"/>
    </xf>
    <xf numFmtId="39" fontId="0" fillId="0" borderId="0" xfId="0" applyNumberFormat="1" applyFill="1" applyBorder="1" applyAlignment="1" applyProtection="1">
      <alignment vertical="center"/>
      <protection locked="0"/>
    </xf>
    <xf numFmtId="0" fontId="14" fillId="0" borderId="86" xfId="814" applyFont="1" applyFill="1" applyBorder="1"/>
    <xf numFmtId="4" fontId="14" fillId="0" borderId="86" xfId="814" applyNumberFormat="1" applyFont="1" applyFill="1" applyBorder="1" applyAlignment="1">
      <alignment vertical="top"/>
    </xf>
    <xf numFmtId="223" fontId="14" fillId="0" borderId="0" xfId="814" applyNumberFormat="1" applyFont="1" applyFill="1" applyBorder="1"/>
    <xf numFmtId="173" fontId="16" fillId="0" borderId="86" xfId="810" applyNumberFormat="1" applyFont="1" applyFill="1" applyBorder="1" applyAlignment="1">
      <alignment vertical="top"/>
    </xf>
    <xf numFmtId="37" fontId="14" fillId="0" borderId="86" xfId="868" quotePrefix="1" applyNumberFormat="1" applyFont="1" applyFill="1" applyBorder="1" applyAlignment="1">
      <alignment horizontal="right"/>
    </xf>
    <xf numFmtId="39" fontId="16" fillId="0" borderId="0" xfId="868" applyFont="1" applyFill="1"/>
    <xf numFmtId="222" fontId="16" fillId="0" borderId="0" xfId="868" applyNumberFormat="1" applyFont="1" applyFill="1" applyBorder="1" applyAlignment="1">
      <alignment horizontal="center"/>
    </xf>
    <xf numFmtId="178" fontId="14" fillId="0" borderId="86" xfId="868" applyNumberFormat="1" applyFont="1" applyFill="1" applyBorder="1" applyAlignment="1">
      <alignment horizontal="right" vertical="justify"/>
    </xf>
    <xf numFmtId="37" fontId="14" fillId="0" borderId="86" xfId="868" applyNumberFormat="1" applyFont="1" applyFill="1" applyBorder="1" applyAlignment="1">
      <alignment horizontal="right" vertical="justify"/>
    </xf>
    <xf numFmtId="4" fontId="14" fillId="0" borderId="82" xfId="868" applyNumberFormat="1" applyFont="1" applyFill="1" applyBorder="1" applyAlignment="1">
      <alignment vertical="top"/>
    </xf>
    <xf numFmtId="0" fontId="14" fillId="0" borderId="0" xfId="814" applyFont="1" applyFill="1" applyBorder="1" applyAlignment="1">
      <alignment vertical="center"/>
    </xf>
    <xf numFmtId="3" fontId="14" fillId="0" borderId="0" xfId="814" applyNumberFormat="1" applyFont="1" applyFill="1" applyBorder="1" applyAlignment="1">
      <alignment vertical="center"/>
    </xf>
    <xf numFmtId="3" fontId="14" fillId="0" borderId="0" xfId="814" applyNumberFormat="1" applyFont="1" applyFill="1" applyBorder="1" applyAlignment="1">
      <alignment horizontal="center" vertical="center"/>
    </xf>
    <xf numFmtId="0" fontId="14" fillId="0" borderId="0" xfId="814" applyFont="1" applyFill="1" applyBorder="1" applyAlignment="1" applyProtection="1">
      <alignment horizontal="center" vertical="center"/>
      <protection locked="0"/>
    </xf>
    <xf numFmtId="3" fontId="14" fillId="0" borderId="0" xfId="814" applyNumberFormat="1" applyFont="1" applyFill="1" applyBorder="1" applyAlignment="1" applyProtection="1">
      <alignment vertical="center"/>
      <protection locked="0"/>
    </xf>
    <xf numFmtId="4" fontId="16" fillId="0" borderId="86" xfId="868" applyNumberFormat="1" applyFont="1" applyFill="1" applyBorder="1" applyAlignment="1">
      <alignment vertical="top"/>
    </xf>
    <xf numFmtId="39" fontId="14" fillId="0" borderId="69" xfId="810" applyFont="1" applyFill="1" applyBorder="1" applyAlignment="1" applyProtection="1">
      <alignment horizontal="left"/>
    </xf>
    <xf numFmtId="39" fontId="14" fillId="0" borderId="90" xfId="810" applyFont="1" applyFill="1" applyBorder="1" applyAlignment="1" applyProtection="1">
      <alignment horizontal="center"/>
    </xf>
    <xf numFmtId="173" fontId="14" fillId="0" borderId="70" xfId="868" applyNumberFormat="1" applyFont="1" applyFill="1" applyBorder="1" applyAlignment="1">
      <alignment vertical="top"/>
    </xf>
    <xf numFmtId="173" fontId="16" fillId="37" borderId="70" xfId="810" applyNumberFormat="1" applyFont="1" applyFill="1" applyBorder="1" applyAlignment="1">
      <alignment vertical="top"/>
    </xf>
    <xf numFmtId="173" fontId="16" fillId="0" borderId="86" xfId="868" applyNumberFormat="1" applyFont="1" applyFill="1" applyBorder="1" applyAlignment="1">
      <alignment vertical="top"/>
    </xf>
    <xf numFmtId="173" fontId="16" fillId="0" borderId="70" xfId="810" applyNumberFormat="1" applyFont="1" applyFill="1" applyBorder="1" applyAlignment="1">
      <alignment vertical="top"/>
    </xf>
    <xf numFmtId="173" fontId="14" fillId="0" borderId="86" xfId="1173" applyNumberFormat="1" applyFont="1" applyFill="1" applyBorder="1" applyAlignment="1">
      <alignment vertical="top"/>
    </xf>
    <xf numFmtId="178" fontId="14" fillId="0" borderId="93" xfId="868" applyNumberFormat="1" applyFont="1" applyFill="1" applyBorder="1" applyAlignment="1">
      <alignment horizontal="right"/>
    </xf>
    <xf numFmtId="2" fontId="14" fillId="0" borderId="36" xfId="868" applyNumberFormat="1" applyFont="1" applyFill="1" applyBorder="1" applyAlignment="1">
      <alignment vertical="top"/>
    </xf>
    <xf numFmtId="4" fontId="14" fillId="0" borderId="94" xfId="868" applyNumberFormat="1" applyFont="1" applyFill="1" applyBorder="1" applyAlignment="1">
      <alignment vertical="top"/>
    </xf>
    <xf numFmtId="37" fontId="14" fillId="0" borderId="86" xfId="868" applyNumberFormat="1" applyFont="1" applyFill="1" applyBorder="1"/>
    <xf numFmtId="39" fontId="16" fillId="0" borderId="0" xfId="868" applyNumberFormat="1" applyFont="1" applyFill="1" applyBorder="1" applyAlignment="1">
      <alignment horizontal="center"/>
    </xf>
    <xf numFmtId="173" fontId="14" fillId="0" borderId="86" xfId="810" applyNumberFormat="1" applyFont="1" applyFill="1" applyBorder="1" applyAlignment="1">
      <alignment vertical="top"/>
    </xf>
    <xf numFmtId="39" fontId="16" fillId="0" borderId="60" xfId="868" applyFont="1" applyFill="1" applyBorder="1"/>
    <xf numFmtId="39" fontId="16" fillId="0" borderId="86" xfId="868" applyFont="1" applyFill="1" applyBorder="1"/>
    <xf numFmtId="178" fontId="16" fillId="0" borderId="86" xfId="868" quotePrefix="1" applyNumberFormat="1" applyFont="1" applyFill="1" applyBorder="1" applyAlignment="1">
      <alignment horizontal="right" vertical="justify"/>
    </xf>
    <xf numFmtId="0" fontId="14" fillId="0" borderId="95" xfId="2666" applyFont="1" applyFill="1" applyBorder="1"/>
    <xf numFmtId="0" fontId="14" fillId="0" borderId="0" xfId="2666" quotePrefix="1" applyFont="1" applyFill="1" applyBorder="1"/>
    <xf numFmtId="4" fontId="166" fillId="0" borderId="86" xfId="868" applyNumberFormat="1" applyFont="1" applyFill="1" applyBorder="1" applyAlignment="1">
      <alignment vertical="top"/>
    </xf>
    <xf numFmtId="173" fontId="166" fillId="0" borderId="86" xfId="868" applyNumberFormat="1" applyFont="1" applyFill="1" applyBorder="1" applyAlignment="1">
      <alignment vertical="top"/>
    </xf>
    <xf numFmtId="4" fontId="16" fillId="0" borderId="96" xfId="868" applyNumberFormat="1" applyFont="1" applyFill="1" applyBorder="1" applyAlignment="1">
      <alignment vertical="top"/>
    </xf>
    <xf numFmtId="4" fontId="14" fillId="0" borderId="96" xfId="868" applyNumberFormat="1" applyFont="1" applyFill="1" applyBorder="1" applyAlignment="1">
      <alignment vertical="top"/>
    </xf>
    <xf numFmtId="39" fontId="14" fillId="0" borderId="90" xfId="810" applyFont="1" applyBorder="1" applyAlignment="1" applyProtection="1">
      <alignment horizontal="center"/>
    </xf>
    <xf numFmtId="4" fontId="14" fillId="0" borderId="97" xfId="868" applyNumberFormat="1" applyFont="1" applyFill="1" applyBorder="1" applyAlignment="1">
      <alignment vertical="top"/>
    </xf>
    <xf numFmtId="0" fontId="22" fillId="0" borderId="0" xfId="0" applyNumberFormat="1" applyFont="1" applyBorder="1"/>
    <xf numFmtId="0" fontId="174" fillId="0" borderId="0" xfId="1206" applyFont="1" applyFill="1" applyBorder="1"/>
    <xf numFmtId="39" fontId="203" fillId="37" borderId="60" xfId="868" applyFont="1" applyFill="1" applyBorder="1" applyAlignment="1">
      <alignment horizontal="center" vertical="center"/>
    </xf>
    <xf numFmtId="37" fontId="14" fillId="43" borderId="83" xfId="868" applyNumberFormat="1" applyFont="1" applyFill="1" applyBorder="1" applyAlignment="1">
      <alignment horizontal="right"/>
    </xf>
    <xf numFmtId="37" fontId="14" fillId="43" borderId="83" xfId="868" applyNumberFormat="1" applyFont="1" applyFill="1" applyBorder="1" applyAlignment="1">
      <alignment horizontal="right" vertical="center"/>
    </xf>
    <xf numFmtId="37" fontId="14" fillId="0" borderId="66" xfId="868" applyNumberFormat="1" applyFont="1" applyFill="1" applyBorder="1" applyAlignment="1">
      <alignment horizontal="right"/>
    </xf>
    <xf numFmtId="37" fontId="14" fillId="0" borderId="74" xfId="0" applyNumberFormat="1" applyFont="1" applyFill="1" applyBorder="1" applyAlignment="1">
      <alignment vertical="center"/>
    </xf>
    <xf numFmtId="37" fontId="16" fillId="41" borderId="86" xfId="868" applyNumberFormat="1" applyFont="1" applyFill="1" applyBorder="1" applyAlignment="1">
      <alignment horizontal="center"/>
    </xf>
    <xf numFmtId="173" fontId="16" fillId="41" borderId="86" xfId="1172" applyFont="1" applyFill="1" applyBorder="1" applyAlignment="1">
      <alignment horizontal="right"/>
    </xf>
    <xf numFmtId="0" fontId="16" fillId="37" borderId="66" xfId="868" applyNumberFormat="1" applyFont="1" applyFill="1" applyBorder="1" applyAlignment="1">
      <alignment horizontal="center" vertical="center"/>
    </xf>
    <xf numFmtId="0" fontId="16" fillId="0" borderId="66" xfId="868" applyNumberFormat="1" applyFont="1" applyFill="1" applyBorder="1" applyAlignment="1">
      <alignment horizontal="center" vertical="center"/>
    </xf>
    <xf numFmtId="0" fontId="16" fillId="0" borderId="83" xfId="868" applyNumberFormat="1" applyFont="1" applyFill="1" applyBorder="1" applyAlignment="1">
      <alignment horizontal="center" vertical="center"/>
    </xf>
    <xf numFmtId="0" fontId="14" fillId="0" borderId="83" xfId="868" applyNumberFormat="1" applyFont="1" applyFill="1" applyBorder="1" applyAlignment="1">
      <alignment horizontal="center" vertical="center"/>
    </xf>
    <xf numFmtId="0" fontId="16" fillId="37" borderId="83" xfId="868" applyNumberFormat="1" applyFont="1" applyFill="1" applyBorder="1" applyAlignment="1">
      <alignment horizontal="center" vertical="center"/>
    </xf>
    <xf numFmtId="0" fontId="156" fillId="0" borderId="83" xfId="868" applyNumberFormat="1" applyFont="1" applyFill="1" applyBorder="1" applyAlignment="1">
      <alignment horizontal="center" vertical="center"/>
    </xf>
    <xf numFmtId="49" fontId="16" fillId="38" borderId="83" xfId="0" applyNumberFormat="1" applyFont="1" applyFill="1" applyBorder="1" applyAlignment="1">
      <alignment horizontal="center" vertical="center"/>
    </xf>
    <xf numFmtId="0" fontId="157" fillId="0" borderId="83" xfId="868" applyNumberFormat="1" applyFont="1" applyFill="1" applyBorder="1" applyAlignment="1">
      <alignment horizontal="center" vertical="center"/>
    </xf>
    <xf numFmtId="0" fontId="16" fillId="0" borderId="83" xfId="0" applyNumberFormat="1" applyFont="1" applyFill="1" applyBorder="1" applyAlignment="1">
      <alignment horizontal="center" vertical="center"/>
    </xf>
    <xf numFmtId="49" fontId="16" fillId="38" borderId="45" xfId="0" applyNumberFormat="1" applyFont="1" applyFill="1" applyBorder="1" applyAlignment="1">
      <alignment horizontal="center" vertical="center"/>
    </xf>
    <xf numFmtId="178" fontId="16" fillId="0" borderId="45" xfId="868" applyNumberFormat="1" applyFont="1" applyFill="1" applyBorder="1" applyAlignment="1">
      <alignment horizontal="center" vertical="center"/>
    </xf>
    <xf numFmtId="37" fontId="14" fillId="0" borderId="45" xfId="868" applyNumberFormat="1" applyFont="1" applyFill="1" applyBorder="1" applyAlignment="1">
      <alignment horizontal="center" vertical="center"/>
    </xf>
    <xf numFmtId="49" fontId="14" fillId="0" borderId="45" xfId="0" applyNumberFormat="1" applyFont="1" applyFill="1" applyBorder="1" applyAlignment="1">
      <alignment horizontal="center" vertical="center"/>
    </xf>
    <xf numFmtId="178" fontId="16" fillId="0" borderId="43" xfId="868" applyNumberFormat="1" applyFont="1" applyFill="1" applyBorder="1" applyAlignment="1">
      <alignment horizontal="center" vertical="center"/>
    </xf>
    <xf numFmtId="37" fontId="14" fillId="0" borderId="45" xfId="868" applyNumberFormat="1" applyFont="1" applyFill="1" applyBorder="1" applyAlignment="1">
      <alignment horizontal="center"/>
    </xf>
    <xf numFmtId="176" fontId="14" fillId="0" borderId="45" xfId="1205" applyNumberFormat="1" applyFont="1" applyBorder="1" applyAlignment="1">
      <alignment horizontal="center"/>
    </xf>
    <xf numFmtId="37" fontId="157" fillId="0" borderId="45" xfId="868" applyNumberFormat="1" applyFont="1" applyFill="1" applyBorder="1" applyAlignment="1">
      <alignment horizontal="center" vertical="center"/>
    </xf>
    <xf numFmtId="37" fontId="16" fillId="0" borderId="45" xfId="868" applyNumberFormat="1" applyFont="1" applyFill="1" applyBorder="1" applyAlignment="1">
      <alignment horizontal="center" vertical="center"/>
    </xf>
    <xf numFmtId="176" fontId="157" fillId="0" borderId="45" xfId="1205" applyNumberFormat="1" applyFont="1" applyBorder="1" applyAlignment="1">
      <alignment horizontal="center"/>
    </xf>
    <xf numFmtId="176" fontId="14" fillId="0" borderId="52" xfId="1205" applyNumberFormat="1" applyFont="1" applyBorder="1" applyAlignment="1">
      <alignment horizontal="center"/>
    </xf>
    <xf numFmtId="178" fontId="14" fillId="0" borderId="45" xfId="868" applyNumberFormat="1" applyFont="1" applyFill="1" applyBorder="1" applyAlignment="1">
      <alignment horizontal="center" vertical="center"/>
    </xf>
    <xf numFmtId="49" fontId="16" fillId="0" borderId="45" xfId="0" applyNumberFormat="1" applyFont="1" applyFill="1" applyBorder="1" applyAlignment="1">
      <alignment horizontal="center" vertical="center"/>
    </xf>
    <xf numFmtId="37" fontId="14" fillId="0" borderId="58" xfId="868" applyNumberFormat="1" applyFont="1" applyFill="1" applyBorder="1" applyAlignment="1">
      <alignment horizontal="center" vertical="center"/>
    </xf>
    <xf numFmtId="178" fontId="16" fillId="0" borderId="58" xfId="868" applyNumberFormat="1" applyFont="1" applyFill="1" applyBorder="1" applyAlignment="1">
      <alignment horizontal="center" vertical="center"/>
    </xf>
    <xf numFmtId="49" fontId="14" fillId="0" borderId="58" xfId="0" applyNumberFormat="1" applyFont="1" applyFill="1" applyBorder="1" applyAlignment="1">
      <alignment horizontal="center" vertical="center"/>
    </xf>
    <xf numFmtId="178" fontId="16" fillId="0" borderId="59" xfId="868" applyNumberFormat="1" applyFont="1" applyFill="1" applyBorder="1" applyAlignment="1">
      <alignment horizontal="center" vertical="center"/>
    </xf>
    <xf numFmtId="37" fontId="14" fillId="0" borderId="58" xfId="868" applyNumberFormat="1" applyFont="1" applyFill="1" applyBorder="1" applyAlignment="1">
      <alignment horizontal="center"/>
    </xf>
    <xf numFmtId="176" fontId="14" fillId="0" borderId="58" xfId="2534" applyNumberFormat="1" applyFont="1" applyBorder="1" applyAlignment="1">
      <alignment horizontal="center"/>
    </xf>
    <xf numFmtId="37" fontId="14" fillId="0" borderId="67" xfId="868" applyNumberFormat="1" applyFont="1" applyFill="1" applyBorder="1" applyAlignment="1">
      <alignment horizontal="center" vertical="center"/>
    </xf>
    <xf numFmtId="37" fontId="157" fillId="0" borderId="58" xfId="868" applyNumberFormat="1" applyFont="1" applyFill="1" applyBorder="1" applyAlignment="1">
      <alignment horizontal="center" vertical="center"/>
    </xf>
    <xf numFmtId="37" fontId="157" fillId="0" borderId="45" xfId="868" applyNumberFormat="1" applyFont="1" applyFill="1" applyBorder="1" applyAlignment="1">
      <alignment horizontal="center"/>
    </xf>
    <xf numFmtId="49" fontId="157" fillId="0" borderId="58" xfId="0" applyNumberFormat="1" applyFont="1" applyFill="1" applyBorder="1" applyAlignment="1">
      <alignment horizontal="center" vertical="center"/>
    </xf>
    <xf numFmtId="37" fontId="167" fillId="0" borderId="58" xfId="868" applyNumberFormat="1" applyFont="1" applyFill="1" applyBorder="1" applyAlignment="1">
      <alignment horizontal="center" vertical="center"/>
    </xf>
    <xf numFmtId="0" fontId="14" fillId="0" borderId="86" xfId="869" applyFont="1" applyFill="1" applyBorder="1" applyAlignment="1">
      <alignment horizontal="right"/>
    </xf>
    <xf numFmtId="0" fontId="157" fillId="0" borderId="0" xfId="2536" applyFont="1"/>
    <xf numFmtId="4" fontId="157" fillId="0" borderId="0" xfId="869" applyNumberFormat="1" applyFont="1" applyFill="1" applyBorder="1"/>
    <xf numFmtId="0" fontId="16" fillId="0" borderId="73" xfId="869" applyFont="1" applyFill="1" applyBorder="1" applyAlignment="1">
      <alignment horizontal="right"/>
    </xf>
    <xf numFmtId="0" fontId="16" fillId="0" borderId="86" xfId="869" applyFont="1" applyFill="1" applyBorder="1" applyAlignment="1">
      <alignment horizontal="center"/>
    </xf>
    <xf numFmtId="0" fontId="14" fillId="0" borderId="60" xfId="869" applyFont="1" applyFill="1" applyBorder="1" applyAlignment="1">
      <alignment horizontal="center"/>
    </xf>
    <xf numFmtId="0" fontId="16" fillId="0" borderId="96" xfId="869" applyFont="1" applyFill="1" applyBorder="1" applyAlignment="1">
      <alignment horizontal="center"/>
    </xf>
    <xf numFmtId="0" fontId="16" fillId="0" borderId="98" xfId="869" applyFont="1" applyFill="1" applyBorder="1" applyAlignment="1">
      <alignment horizontal="center"/>
    </xf>
    <xf numFmtId="39" fontId="16" fillId="0" borderId="98" xfId="868" applyFont="1" applyFill="1" applyBorder="1" applyAlignment="1"/>
    <xf numFmtId="203" fontId="16" fillId="0" borderId="96" xfId="435" applyNumberFormat="1" applyFont="1" applyFill="1" applyBorder="1" applyAlignment="1"/>
    <xf numFmtId="0" fontId="14" fillId="0" borderId="96" xfId="869" applyFont="1" applyFill="1" applyBorder="1" applyAlignment="1">
      <alignment horizontal="right"/>
    </xf>
    <xf numFmtId="0" fontId="14" fillId="0" borderId="98" xfId="869" applyFont="1" applyFill="1" applyBorder="1" applyAlignment="1">
      <alignment horizontal="center"/>
    </xf>
    <xf numFmtId="39" fontId="14" fillId="0" borderId="98" xfId="868" applyFont="1" applyFill="1" applyBorder="1" applyAlignment="1"/>
    <xf numFmtId="173" fontId="16" fillId="42" borderId="86" xfId="1172" applyFont="1" applyFill="1" applyBorder="1" applyAlignment="1">
      <alignment horizontal="right"/>
    </xf>
    <xf numFmtId="4" fontId="157" fillId="0" borderId="0" xfId="2536" applyNumberFormat="1" applyFont="1"/>
    <xf numFmtId="0" fontId="156" fillId="0" borderId="0" xfId="2536" applyFont="1"/>
    <xf numFmtId="10" fontId="156" fillId="0" borderId="0" xfId="1167" applyNumberFormat="1" applyFont="1"/>
    <xf numFmtId="173" fontId="14" fillId="0" borderId="0" xfId="869" applyNumberFormat="1" applyFont="1"/>
    <xf numFmtId="168" fontId="13" fillId="0" borderId="0" xfId="368" applyFont="1" applyFill="1"/>
    <xf numFmtId="168" fontId="23" fillId="0" borderId="0" xfId="368" applyFont="1" applyFill="1"/>
    <xf numFmtId="168" fontId="22" fillId="0" borderId="0" xfId="368" applyFont="1" applyFill="1"/>
    <xf numFmtId="168" fontId="25" fillId="0" borderId="0" xfId="368" applyFont="1" applyFill="1" applyBorder="1" applyAlignment="1">
      <alignment vertical="center"/>
    </xf>
    <xf numFmtId="168" fontId="22" fillId="0" borderId="0" xfId="368" applyFont="1" applyFill="1" applyBorder="1" applyAlignment="1">
      <alignment vertical="center"/>
    </xf>
    <xf numFmtId="168" fontId="16" fillId="0" borderId="0" xfId="368" applyFont="1" applyFill="1" applyBorder="1" applyAlignment="1">
      <alignment vertical="center"/>
    </xf>
    <xf numFmtId="168" fontId="174" fillId="0" borderId="0" xfId="368" applyFont="1" applyFill="1"/>
    <xf numFmtId="168" fontId="174" fillId="0" borderId="0" xfId="368" applyFont="1" applyBorder="1" applyAlignment="1"/>
    <xf numFmtId="168" fontId="166" fillId="0" borderId="0" xfId="368" applyFont="1" applyFill="1" applyBorder="1" applyAlignment="1">
      <alignment vertical="center"/>
    </xf>
    <xf numFmtId="168" fontId="166" fillId="0" borderId="0" xfId="368" applyFont="1" applyFill="1" applyAlignment="1">
      <alignment vertical="center"/>
    </xf>
    <xf numFmtId="168" fontId="24" fillId="0" borderId="0" xfId="368" applyFont="1" applyFill="1" applyBorder="1" applyAlignment="1">
      <alignment vertical="center"/>
    </xf>
    <xf numFmtId="168" fontId="16" fillId="0" borderId="0" xfId="368" applyFont="1" applyFill="1" applyBorder="1" applyAlignment="1" applyProtection="1">
      <alignment vertical="center"/>
      <protection locked="0"/>
    </xf>
    <xf numFmtId="168" fontId="14" fillId="0" borderId="0" xfId="368" applyFont="1" applyFill="1" applyBorder="1" applyAlignment="1">
      <alignment vertical="justify"/>
    </xf>
    <xf numFmtId="168" fontId="16" fillId="0" borderId="0" xfId="368" applyFont="1" applyFill="1" applyBorder="1"/>
    <xf numFmtId="168" fontId="16" fillId="0" borderId="0" xfId="368" applyFont="1" applyFill="1" applyBorder="1" applyAlignment="1">
      <alignment vertical="justify"/>
    </xf>
    <xf numFmtId="168" fontId="166" fillId="0" borderId="0" xfId="368" applyFont="1" applyFill="1" applyBorder="1"/>
    <xf numFmtId="0" fontId="0" fillId="43" borderId="0" xfId="0" applyNumberFormat="1" applyFill="1" applyAlignment="1">
      <alignment horizontal="center"/>
    </xf>
    <xf numFmtId="242" fontId="14" fillId="0" borderId="66" xfId="868" applyNumberFormat="1" applyFont="1" applyFill="1" applyBorder="1" applyAlignment="1">
      <alignment horizontal="center" vertical="center"/>
    </xf>
    <xf numFmtId="178" fontId="14" fillId="0" borderId="60" xfId="868" applyNumberFormat="1" applyFont="1" applyFill="1" applyBorder="1" applyAlignment="1">
      <alignment horizontal="center" vertical="center"/>
    </xf>
    <xf numFmtId="39" fontId="213" fillId="0" borderId="60" xfId="0" applyFont="1" applyFill="1" applyBorder="1" applyAlignment="1">
      <alignment horizontal="center" vertical="center"/>
    </xf>
    <xf numFmtId="37" fontId="203" fillId="0" borderId="60" xfId="868" applyNumberFormat="1" applyFont="1" applyFill="1" applyBorder="1" applyAlignment="1">
      <alignment horizontal="center" vertical="center"/>
    </xf>
    <xf numFmtId="178" fontId="16" fillId="0" borderId="60" xfId="868" applyNumberFormat="1" applyFont="1" applyFill="1" applyBorder="1" applyAlignment="1">
      <alignment horizontal="center" vertical="center"/>
    </xf>
    <xf numFmtId="178" fontId="14" fillId="0" borderId="60" xfId="868" quotePrefix="1" applyNumberFormat="1" applyFont="1" applyFill="1" applyBorder="1" applyAlignment="1">
      <alignment horizontal="center" vertical="center"/>
    </xf>
    <xf numFmtId="178" fontId="156" fillId="0" borderId="60" xfId="868" applyNumberFormat="1" applyFont="1" applyFill="1" applyBorder="1" applyAlignment="1">
      <alignment horizontal="center" vertical="center"/>
    </xf>
    <xf numFmtId="178" fontId="157" fillId="0" borderId="66" xfId="868" applyNumberFormat="1" applyFont="1" applyFill="1" applyBorder="1" applyAlignment="1">
      <alignment horizontal="center" vertical="center"/>
    </xf>
    <xf numFmtId="39" fontId="14" fillId="0" borderId="60" xfId="868" applyFont="1" applyFill="1" applyBorder="1" applyAlignment="1">
      <alignment horizontal="center"/>
    </xf>
    <xf numFmtId="39" fontId="16" fillId="0" borderId="93" xfId="868" applyFont="1" applyFill="1" applyBorder="1" applyAlignment="1">
      <alignment horizontal="center"/>
    </xf>
    <xf numFmtId="178" fontId="14" fillId="0" borderId="91" xfId="868" applyNumberFormat="1" applyFont="1" applyFill="1" applyBorder="1" applyAlignment="1">
      <alignment horizontal="right"/>
    </xf>
    <xf numFmtId="39" fontId="14" fillId="0" borderId="91" xfId="868" applyFont="1" applyFill="1" applyBorder="1" applyAlignment="1">
      <alignment horizontal="center" vertical="center"/>
    </xf>
    <xf numFmtId="168" fontId="13" fillId="0" borderId="0" xfId="368" applyFont="1"/>
    <xf numFmtId="168" fontId="13" fillId="0" borderId="0" xfId="368" applyFont="1" applyAlignment="1">
      <alignment horizontal="center" vertical="center"/>
    </xf>
    <xf numFmtId="168" fontId="219" fillId="43" borderId="0" xfId="368" applyFont="1" applyFill="1" applyAlignment="1">
      <alignment horizontal="right"/>
    </xf>
    <xf numFmtId="168" fontId="13" fillId="0" borderId="0" xfId="368" applyFont="1" applyFill="1" applyBorder="1" applyAlignment="1">
      <alignment vertical="center"/>
    </xf>
    <xf numFmtId="39" fontId="13" fillId="0" borderId="0" xfId="0" applyFont="1" applyFill="1" applyBorder="1" applyAlignment="1">
      <alignment vertical="center"/>
    </xf>
    <xf numFmtId="173" fontId="14" fillId="0" borderId="70" xfId="868" applyNumberFormat="1" applyFont="1" applyFill="1" applyBorder="1"/>
    <xf numFmtId="178" fontId="14" fillId="0" borderId="99" xfId="868" applyNumberFormat="1" applyFont="1" applyFill="1" applyBorder="1" applyAlignment="1">
      <alignment horizontal="right"/>
    </xf>
    <xf numFmtId="178" fontId="14" fillId="0" borderId="99" xfId="868" quotePrefix="1" applyNumberFormat="1" applyFont="1" applyFill="1" applyBorder="1" applyAlignment="1">
      <alignment horizontal="right"/>
    </xf>
    <xf numFmtId="178" fontId="14" fillId="0" borderId="99" xfId="868" quotePrefix="1" applyNumberFormat="1" applyFont="1" applyFill="1" applyBorder="1" applyAlignment="1">
      <alignment horizontal="right" vertical="justify"/>
    </xf>
    <xf numFmtId="178" fontId="14" fillId="0" borderId="99" xfId="868" applyNumberFormat="1" applyFont="1" applyFill="1" applyBorder="1" applyAlignment="1">
      <alignment horizontal="right" vertical="justify"/>
    </xf>
    <xf numFmtId="37" fontId="14" fillId="0" borderId="99" xfId="868" applyNumberFormat="1" applyFont="1" applyFill="1" applyBorder="1" applyAlignment="1">
      <alignment horizontal="right"/>
    </xf>
    <xf numFmtId="178" fontId="16" fillId="0" borderId="99" xfId="868" applyNumberFormat="1" applyFont="1" applyFill="1" applyBorder="1" applyAlignment="1">
      <alignment horizontal="right" vertical="center"/>
    </xf>
    <xf numFmtId="4" fontId="14" fillId="0" borderId="99" xfId="814" applyNumberFormat="1" applyFont="1" applyFill="1" applyBorder="1" applyAlignment="1" applyProtection="1">
      <alignment vertical="justify"/>
      <protection locked="0"/>
    </xf>
    <xf numFmtId="39" fontId="22" fillId="43" borderId="0" xfId="868" applyFont="1" applyFill="1" applyAlignment="1">
      <alignment horizontal="center" vertical="center"/>
    </xf>
    <xf numFmtId="39" fontId="24" fillId="0" borderId="33" xfId="868" applyFont="1" applyFill="1" applyBorder="1" applyAlignment="1">
      <alignment horizontal="center" vertical="center"/>
    </xf>
    <xf numFmtId="39" fontId="14" fillId="0" borderId="47" xfId="868" applyFont="1" applyFill="1" applyBorder="1" applyAlignment="1">
      <alignment horizontal="center" vertical="center"/>
    </xf>
    <xf numFmtId="39" fontId="24" fillId="0" borderId="38" xfId="868" applyFont="1" applyFill="1" applyBorder="1" applyAlignment="1">
      <alignment horizontal="center" vertical="center"/>
    </xf>
    <xf numFmtId="39" fontId="14" fillId="43" borderId="60" xfId="0" applyFont="1" applyFill="1" applyBorder="1" applyAlignment="1">
      <alignment horizontal="center"/>
    </xf>
    <xf numFmtId="37" fontId="14" fillId="0" borderId="43" xfId="868" applyNumberFormat="1" applyFont="1" applyFill="1" applyBorder="1" applyAlignment="1">
      <alignment horizontal="center"/>
    </xf>
    <xf numFmtId="178" fontId="14" fillId="43" borderId="60" xfId="868" applyNumberFormat="1" applyFont="1" applyFill="1" applyBorder="1" applyAlignment="1">
      <alignment horizontal="center" vertical="center"/>
    </xf>
    <xf numFmtId="39" fontId="14" fillId="43" borderId="60" xfId="868" applyNumberFormat="1" applyFont="1" applyFill="1" applyBorder="1" applyAlignment="1">
      <alignment horizontal="center" vertical="center"/>
    </xf>
    <xf numFmtId="39" fontId="14" fillId="0" borderId="38" xfId="868" applyFont="1" applyFill="1" applyBorder="1" applyAlignment="1">
      <alignment horizontal="center"/>
    </xf>
    <xf numFmtId="178" fontId="14" fillId="0" borderId="60" xfId="868" applyNumberFormat="1" applyFont="1" applyFill="1" applyBorder="1" applyAlignment="1">
      <alignment horizontal="center"/>
    </xf>
    <xf numFmtId="37" fontId="14" fillId="0" borderId="60" xfId="868" applyNumberFormat="1" applyFont="1" applyFill="1" applyBorder="1" applyAlignment="1">
      <alignment horizontal="center"/>
    </xf>
    <xf numFmtId="39" fontId="14" fillId="0" borderId="99" xfId="868" applyFont="1" applyFill="1" applyBorder="1" applyAlignment="1">
      <alignment horizontal="center"/>
    </xf>
    <xf numFmtId="39" fontId="14" fillId="0" borderId="0" xfId="868" applyFont="1" applyFill="1" applyAlignment="1">
      <alignment horizontal="center"/>
    </xf>
    <xf numFmtId="178" fontId="166" fillId="0" borderId="60" xfId="868" applyNumberFormat="1" applyFont="1" applyFill="1" applyBorder="1" applyAlignment="1">
      <alignment horizontal="center" vertical="center"/>
    </xf>
    <xf numFmtId="235" fontId="14" fillId="0" borderId="100" xfId="795" applyNumberFormat="1" applyFont="1" applyFill="1" applyBorder="1" applyAlignment="1" applyProtection="1">
      <alignment horizontal="center" vertical="center"/>
    </xf>
    <xf numFmtId="39" fontId="14" fillId="0" borderId="100" xfId="868" applyFont="1" applyFill="1" applyBorder="1" applyAlignment="1">
      <alignment horizontal="center"/>
    </xf>
    <xf numFmtId="39" fontId="14" fillId="0" borderId="64" xfId="0" applyFont="1" applyFill="1" applyBorder="1" applyAlignment="1">
      <alignment horizontal="center" vertical="center"/>
    </xf>
    <xf numFmtId="39" fontId="0" fillId="0" borderId="0" xfId="0" applyFont="1" applyFill="1" applyBorder="1" applyAlignment="1">
      <alignment horizontal="center" vertical="center"/>
    </xf>
    <xf numFmtId="37" fontId="14" fillId="0" borderId="101" xfId="868" applyNumberFormat="1" applyFont="1" applyFill="1" applyBorder="1" applyAlignment="1">
      <alignment horizontal="center" vertical="center"/>
    </xf>
    <xf numFmtId="178" fontId="14" fillId="0" borderId="101" xfId="868" applyNumberFormat="1" applyFont="1" applyFill="1" applyBorder="1" applyAlignment="1">
      <alignment horizontal="center" vertical="center"/>
    </xf>
    <xf numFmtId="39" fontId="14" fillId="0" borderId="101" xfId="868" applyFont="1" applyFill="1" applyBorder="1" applyAlignment="1"/>
    <xf numFmtId="37" fontId="14" fillId="0" borderId="91" xfId="868" applyNumberFormat="1" applyFont="1" applyFill="1" applyBorder="1" applyAlignment="1">
      <alignment horizontal="right"/>
    </xf>
    <xf numFmtId="39" fontId="14" fillId="41" borderId="60" xfId="0" applyFont="1" applyFill="1" applyBorder="1" applyAlignment="1">
      <alignment horizontal="center" vertical="center"/>
    </xf>
    <xf numFmtId="37" fontId="166" fillId="0" borderId="99" xfId="868" applyNumberFormat="1" applyFont="1" applyFill="1" applyBorder="1" applyAlignment="1">
      <alignment horizontal="center" vertical="center"/>
    </xf>
    <xf numFmtId="178" fontId="16" fillId="0" borderId="91" xfId="868" applyNumberFormat="1" applyFont="1" applyFill="1" applyBorder="1" applyAlignment="1">
      <alignment horizontal="center" vertical="center"/>
    </xf>
    <xf numFmtId="39" fontId="14" fillId="0" borderId="101" xfId="0" applyFont="1" applyFill="1" applyBorder="1" applyAlignment="1">
      <alignment horizontal="center" vertical="center"/>
    </xf>
    <xf numFmtId="49" fontId="16" fillId="0" borderId="91" xfId="0" applyNumberFormat="1" applyFont="1" applyFill="1" applyBorder="1" applyAlignment="1">
      <alignment horizontal="center" vertical="center"/>
    </xf>
    <xf numFmtId="168" fontId="14" fillId="0" borderId="91" xfId="368" applyFont="1" applyFill="1" applyBorder="1"/>
    <xf numFmtId="168" fontId="21" fillId="0" borderId="101" xfId="368" applyFont="1" applyFill="1" applyBorder="1" applyAlignment="1"/>
    <xf numFmtId="39" fontId="14" fillId="0" borderId="91" xfId="868" applyFont="1" applyFill="1" applyBorder="1" applyAlignment="1">
      <alignment horizontal="center"/>
    </xf>
    <xf numFmtId="39" fontId="16" fillId="0" borderId="91" xfId="868" applyFont="1" applyFill="1" applyBorder="1" applyAlignment="1">
      <alignment horizontal="center"/>
    </xf>
    <xf numFmtId="178" fontId="16" fillId="0" borderId="91" xfId="868" applyNumberFormat="1" applyFont="1" applyFill="1" applyBorder="1" applyAlignment="1">
      <alignment horizontal="right" vertical="center"/>
    </xf>
    <xf numFmtId="39" fontId="14" fillId="0" borderId="101" xfId="868" applyFont="1" applyFill="1" applyBorder="1" applyAlignment="1">
      <alignment vertical="center"/>
    </xf>
    <xf numFmtId="178" fontId="14" fillId="0" borderId="91" xfId="868" applyNumberFormat="1" applyFont="1" applyFill="1" applyBorder="1" applyAlignment="1">
      <alignment horizontal="right" vertical="center"/>
    </xf>
    <xf numFmtId="178" fontId="16" fillId="0" borderId="100" xfId="868" applyNumberFormat="1" applyFont="1" applyFill="1" applyBorder="1" applyAlignment="1">
      <alignment horizontal="right" vertical="center"/>
    </xf>
    <xf numFmtId="39" fontId="14" fillId="0" borderId="98" xfId="0" applyFont="1" applyFill="1" applyBorder="1" applyAlignment="1" applyProtection="1">
      <alignment horizontal="left" vertical="center"/>
    </xf>
    <xf numFmtId="39" fontId="14" fillId="0" borderId="98" xfId="0" quotePrefix="1" applyFont="1" applyFill="1" applyBorder="1" applyAlignment="1" applyProtection="1">
      <alignment horizontal="left" vertical="center"/>
    </xf>
    <xf numFmtId="178" fontId="14" fillId="0" borderId="100" xfId="868" quotePrefix="1" applyNumberFormat="1" applyFont="1" applyFill="1" applyBorder="1" applyAlignment="1">
      <alignment horizontal="right"/>
    </xf>
    <xf numFmtId="178" fontId="14" fillId="0" borderId="100" xfId="868" applyNumberFormat="1" applyFont="1" applyFill="1" applyBorder="1" applyAlignment="1">
      <alignment horizontal="right"/>
    </xf>
    <xf numFmtId="0" fontId="204" fillId="0" borderId="0" xfId="793" applyFont="1" applyFill="1" applyAlignment="1">
      <alignment vertical="center"/>
    </xf>
    <xf numFmtId="178" fontId="14" fillId="0" borderId="100" xfId="868" applyNumberFormat="1" applyFont="1" applyFill="1" applyBorder="1" applyAlignment="1">
      <alignment horizontal="center" vertical="center"/>
    </xf>
    <xf numFmtId="39" fontId="14" fillId="0" borderId="98" xfId="0" quotePrefix="1" applyFont="1" applyFill="1" applyBorder="1" applyAlignment="1">
      <alignment vertical="center"/>
    </xf>
    <xf numFmtId="0" fontId="204" fillId="0" borderId="36" xfId="793" applyFont="1" applyBorder="1" applyAlignment="1">
      <alignment vertical="center"/>
    </xf>
    <xf numFmtId="37" fontId="14" fillId="0" borderId="101" xfId="868" applyNumberFormat="1" applyFont="1" applyFill="1" applyBorder="1" applyAlignment="1">
      <alignment horizontal="center"/>
    </xf>
    <xf numFmtId="0" fontId="14" fillId="0" borderId="102" xfId="869" applyFont="1" applyFill="1" applyBorder="1" applyAlignment="1">
      <alignment horizontal="right"/>
    </xf>
    <xf numFmtId="0" fontId="16" fillId="0" borderId="101" xfId="869" applyFont="1" applyFill="1" applyBorder="1" applyAlignment="1">
      <alignment horizontal="center"/>
    </xf>
    <xf numFmtId="39" fontId="16" fillId="0" borderId="100" xfId="868" applyFont="1" applyFill="1" applyBorder="1" applyAlignment="1">
      <alignment horizontal="center"/>
    </xf>
    <xf numFmtId="39" fontId="156" fillId="0" borderId="45" xfId="868" applyFont="1" applyFill="1" applyBorder="1" applyAlignment="1">
      <alignment horizontal="center" vertical="center"/>
    </xf>
    <xf numFmtId="168" fontId="14" fillId="0" borderId="0" xfId="368" applyFont="1" applyFill="1" applyAlignment="1">
      <alignment vertical="center"/>
    </xf>
    <xf numFmtId="178" fontId="156" fillId="0" borderId="101" xfId="868" applyNumberFormat="1" applyFont="1" applyFill="1" applyBorder="1" applyAlignment="1">
      <alignment horizontal="center" vertical="center"/>
    </xf>
    <xf numFmtId="0" fontId="16" fillId="0" borderId="45" xfId="869" applyFont="1" applyFill="1" applyBorder="1" applyAlignment="1">
      <alignment horizontal="center"/>
    </xf>
    <xf numFmtId="203" fontId="16" fillId="0" borderId="45" xfId="869" applyNumberFormat="1" applyFont="1" applyFill="1" applyBorder="1" applyAlignment="1">
      <alignment horizontal="right"/>
    </xf>
    <xf numFmtId="168" fontId="204" fillId="0" borderId="0" xfId="368" applyNumberFormat="1" applyFont="1"/>
    <xf numFmtId="0" fontId="156" fillId="0" borderId="45" xfId="868" applyNumberFormat="1" applyFont="1" applyFill="1" applyBorder="1" applyAlignment="1">
      <alignment horizontal="center" vertical="center"/>
    </xf>
    <xf numFmtId="168" fontId="14" fillId="0" borderId="101" xfId="368" applyFont="1" applyFill="1" applyBorder="1" applyAlignment="1">
      <alignment vertical="center"/>
    </xf>
    <xf numFmtId="168" fontId="156" fillId="0" borderId="45" xfId="368" applyFont="1" applyFill="1" applyBorder="1" applyAlignment="1">
      <alignment vertical="center"/>
    </xf>
    <xf numFmtId="173" fontId="14" fillId="0" borderId="45" xfId="1172" applyNumberFormat="1" applyFont="1" applyFill="1" applyBorder="1" applyAlignment="1">
      <alignment vertical="center"/>
    </xf>
    <xf numFmtId="0" fontId="16" fillId="0" borderId="45" xfId="868" applyNumberFormat="1" applyFont="1" applyFill="1" applyBorder="1" applyAlignment="1">
      <alignment horizontal="center" vertical="center"/>
    </xf>
    <xf numFmtId="178" fontId="14" fillId="0" borderId="101" xfId="868" quotePrefix="1" applyNumberFormat="1" applyFont="1" applyFill="1" applyBorder="1" applyAlignment="1">
      <alignment horizontal="center" vertical="center"/>
    </xf>
    <xf numFmtId="168" fontId="14" fillId="0" borderId="45" xfId="368" applyFont="1" applyFill="1" applyBorder="1" applyAlignment="1">
      <alignment vertical="center"/>
    </xf>
    <xf numFmtId="173" fontId="14" fillId="0" borderId="70" xfId="0" applyNumberFormat="1" applyFont="1" applyFill="1" applyBorder="1" applyAlignment="1">
      <alignment vertical="center"/>
    </xf>
    <xf numFmtId="168" fontId="0" fillId="43" borderId="0" xfId="368" applyFont="1" applyFill="1"/>
    <xf numFmtId="168" fontId="0" fillId="0" borderId="0" xfId="368" applyFont="1"/>
    <xf numFmtId="168" fontId="214" fillId="0" borderId="0" xfId="368" applyFont="1" applyFill="1" applyAlignment="1"/>
    <xf numFmtId="168" fontId="216" fillId="0" borderId="0" xfId="368" applyFont="1" applyFill="1" applyAlignment="1">
      <alignment vertical="center"/>
    </xf>
    <xf numFmtId="168" fontId="25" fillId="0" borderId="0" xfId="368" applyFont="1" applyFill="1" applyBorder="1"/>
    <xf numFmtId="168" fontId="0" fillId="0" borderId="0" xfId="368" applyFont="1" applyFill="1" applyBorder="1" applyAlignment="1" applyProtection="1">
      <alignment vertical="center"/>
      <protection locked="0"/>
    </xf>
    <xf numFmtId="168" fontId="0" fillId="0" borderId="0" xfId="368" applyNumberFormat="1" applyFont="1"/>
    <xf numFmtId="168" fontId="214" fillId="0" borderId="0" xfId="368" applyNumberFormat="1" applyFont="1" applyFill="1" applyAlignment="1"/>
    <xf numFmtId="168" fontId="13" fillId="0" borderId="0" xfId="368" applyNumberFormat="1" applyFont="1" applyFill="1" applyBorder="1" applyAlignment="1">
      <alignment vertical="center"/>
    </xf>
    <xf numFmtId="168" fontId="24" fillId="0" borderId="0" xfId="368" applyNumberFormat="1" applyFont="1" applyFill="1" applyBorder="1" applyAlignment="1">
      <alignment vertical="center"/>
    </xf>
    <xf numFmtId="168" fontId="216" fillId="0" borderId="0" xfId="368" applyNumberFormat="1" applyFont="1" applyFill="1" applyAlignment="1">
      <alignment vertical="center"/>
    </xf>
    <xf numFmtId="168" fontId="24" fillId="0" borderId="0" xfId="368" applyNumberFormat="1" applyFont="1" applyFill="1" applyAlignment="1">
      <alignment vertical="center"/>
    </xf>
    <xf numFmtId="168" fontId="25" fillId="0" borderId="0" xfId="368" applyNumberFormat="1" applyFont="1" applyFill="1" applyBorder="1" applyAlignment="1">
      <alignment vertical="center"/>
    </xf>
    <xf numFmtId="168" fontId="174" fillId="0" borderId="0" xfId="368" applyNumberFormat="1" applyFont="1" applyBorder="1"/>
    <xf numFmtId="168" fontId="174" fillId="0" borderId="0" xfId="368" applyNumberFormat="1" applyFont="1"/>
    <xf numFmtId="168" fontId="14" fillId="0" borderId="0" xfId="368" applyNumberFormat="1" applyFont="1" applyFill="1" applyBorder="1"/>
    <xf numFmtId="168" fontId="24" fillId="0" borderId="0" xfId="368" applyNumberFormat="1" applyFont="1" applyFill="1" applyBorder="1"/>
    <xf numFmtId="168" fontId="25" fillId="0" borderId="0" xfId="368" applyNumberFormat="1" applyFont="1" applyFill="1" applyBorder="1"/>
    <xf numFmtId="168" fontId="14" fillId="0" borderId="0" xfId="368" applyNumberFormat="1" applyFont="1" applyFill="1" applyBorder="1" applyAlignment="1">
      <alignment horizontal="center"/>
    </xf>
    <xf numFmtId="168" fontId="14" fillId="0" borderId="0" xfId="368" applyNumberFormat="1" applyFont="1" applyFill="1" applyBorder="1" applyAlignment="1">
      <alignment vertical="justify"/>
    </xf>
    <xf numFmtId="168" fontId="16" fillId="0" borderId="0" xfId="368" applyNumberFormat="1" applyFont="1" applyFill="1" applyBorder="1" applyAlignment="1">
      <alignment vertical="justify"/>
    </xf>
    <xf numFmtId="168" fontId="166" fillId="0" borderId="0" xfId="368" applyNumberFormat="1" applyFont="1" applyFill="1" applyBorder="1"/>
    <xf numFmtId="168" fontId="16" fillId="0" borderId="0" xfId="368" applyNumberFormat="1" applyFont="1" applyFill="1" applyBorder="1" applyAlignment="1">
      <alignment vertical="center"/>
    </xf>
    <xf numFmtId="168" fontId="0" fillId="0" borderId="0" xfId="368" applyNumberFormat="1" applyFont="1" applyFill="1" applyBorder="1" applyAlignment="1" applyProtection="1">
      <alignment vertical="center"/>
      <protection locked="0"/>
    </xf>
    <xf numFmtId="168" fontId="24" fillId="0" borderId="0" xfId="368" applyFont="1" applyFill="1" applyBorder="1" applyAlignment="1" applyProtection="1">
      <alignment vertical="center"/>
      <protection locked="0"/>
    </xf>
    <xf numFmtId="168" fontId="0" fillId="0" borderId="0" xfId="368" applyFont="1" applyFill="1" applyBorder="1" applyAlignment="1">
      <alignment vertical="center"/>
    </xf>
    <xf numFmtId="168" fontId="0" fillId="0" borderId="0" xfId="368" applyFont="1" applyAlignment="1">
      <alignment horizontal="center" vertical="center"/>
    </xf>
    <xf numFmtId="168" fontId="156" fillId="0" borderId="0" xfId="368" applyFont="1" applyFill="1" applyBorder="1" applyAlignment="1" applyProtection="1">
      <alignment vertical="center"/>
      <protection locked="0"/>
    </xf>
    <xf numFmtId="168" fontId="157" fillId="0" borderId="0" xfId="368" applyFont="1" applyFill="1" applyBorder="1" applyAlignment="1" applyProtection="1">
      <alignment vertical="center"/>
      <protection locked="0"/>
    </xf>
    <xf numFmtId="168" fontId="170" fillId="0" borderId="0" xfId="368" applyFont="1" applyFill="1" applyBorder="1" applyAlignment="1" applyProtection="1">
      <alignment vertical="center"/>
      <protection locked="0"/>
    </xf>
    <xf numFmtId="168" fontId="13" fillId="0" borderId="0" xfId="368" applyFont="1" applyFill="1" applyBorder="1"/>
    <xf numFmtId="168" fontId="0" fillId="0" borderId="0" xfId="368" applyFont="1" applyBorder="1"/>
    <xf numFmtId="168" fontId="204" fillId="0" borderId="0" xfId="368" applyFont="1" applyFill="1"/>
    <xf numFmtId="168" fontId="204" fillId="0" borderId="0" xfId="368" applyFont="1"/>
    <xf numFmtId="168" fontId="14" fillId="0" borderId="0" xfId="368" applyFont="1" applyFill="1" applyBorder="1" applyAlignment="1">
      <alignment horizontal="center"/>
    </xf>
    <xf numFmtId="168" fontId="14" fillId="0" borderId="0" xfId="368" applyFont="1" applyFill="1" applyBorder="1" applyAlignment="1">
      <alignment horizontal="center" vertical="justify"/>
    </xf>
    <xf numFmtId="168" fontId="16" fillId="0" borderId="0" xfId="368" applyFont="1" applyFill="1" applyBorder="1" applyAlignment="1">
      <alignment horizontal="center"/>
    </xf>
    <xf numFmtId="168" fontId="14" fillId="0" borderId="0" xfId="368" applyFont="1" applyFill="1" applyBorder="1" applyAlignment="1">
      <alignment horizontal="center" vertical="center"/>
    </xf>
    <xf numFmtId="168" fontId="16" fillId="0" borderId="0" xfId="368" applyFont="1" applyFill="1" applyBorder="1" applyAlignment="1">
      <alignment horizontal="center" vertical="justify"/>
    </xf>
    <xf numFmtId="168" fontId="166" fillId="0" borderId="0" xfId="368" applyFont="1" applyFill="1" applyBorder="1" applyAlignment="1">
      <alignment horizontal="center"/>
    </xf>
    <xf numFmtId="168" fontId="14" fillId="0" borderId="0" xfId="368" applyFont="1" applyAlignment="1">
      <alignment horizontal="center" vertical="center"/>
    </xf>
    <xf numFmtId="168" fontId="14" fillId="0" borderId="0" xfId="368" applyFont="1" applyFill="1" applyBorder="1" applyAlignment="1" applyProtection="1">
      <alignment horizontal="center"/>
      <protection locked="0"/>
    </xf>
    <xf numFmtId="168" fontId="14" fillId="0" borderId="0" xfId="368" applyFont="1" applyFill="1" applyBorder="1" applyAlignment="1" applyProtection="1">
      <alignment horizontal="center" vertical="justify"/>
      <protection locked="0"/>
    </xf>
    <xf numFmtId="168" fontId="14" fillId="0" borderId="0" xfId="368" applyFont="1" applyFill="1" applyBorder="1" applyAlignment="1" applyProtection="1">
      <alignment horizontal="center" vertical="center"/>
      <protection locked="0"/>
    </xf>
    <xf numFmtId="49" fontId="16" fillId="39" borderId="102" xfId="0" applyNumberFormat="1" applyFont="1" applyFill="1" applyBorder="1" applyAlignment="1">
      <alignment horizontal="center" vertical="center"/>
    </xf>
    <xf numFmtId="39" fontId="14" fillId="39" borderId="101" xfId="0" applyFont="1" applyFill="1" applyBorder="1" applyAlignment="1">
      <alignment horizontal="center" vertical="center"/>
    </xf>
    <xf numFmtId="39" fontId="165" fillId="39" borderId="101" xfId="868" applyFont="1" applyFill="1" applyBorder="1" applyAlignment="1">
      <alignment vertical="center"/>
    </xf>
    <xf numFmtId="39" fontId="16" fillId="39" borderId="102" xfId="0" applyFont="1" applyFill="1" applyBorder="1" applyAlignment="1">
      <alignment horizontal="center" vertical="center"/>
    </xf>
    <xf numFmtId="39" fontId="16" fillId="39" borderId="102" xfId="0" applyNumberFormat="1" applyFont="1" applyFill="1" applyBorder="1" applyAlignment="1">
      <alignment horizontal="right" vertical="center"/>
    </xf>
    <xf numFmtId="173" fontId="16" fillId="39" borderId="101" xfId="0" applyNumberFormat="1" applyFont="1" applyFill="1" applyBorder="1" applyAlignment="1">
      <alignment vertical="center"/>
    </xf>
    <xf numFmtId="173" fontId="16" fillId="39" borderId="102" xfId="0" applyNumberFormat="1" applyFont="1" applyFill="1" applyBorder="1" applyAlignment="1">
      <alignment vertical="center"/>
    </xf>
    <xf numFmtId="49" fontId="16" fillId="38" borderId="102" xfId="0" applyNumberFormat="1" applyFont="1" applyFill="1" applyBorder="1" applyAlignment="1">
      <alignment vertical="center"/>
    </xf>
    <xf numFmtId="39" fontId="14" fillId="38" borderId="101" xfId="0" applyFont="1" applyFill="1" applyBorder="1" applyAlignment="1">
      <alignment horizontal="center" vertical="center"/>
    </xf>
    <xf numFmtId="39" fontId="196" fillId="38" borderId="101" xfId="868" applyFont="1" applyFill="1" applyBorder="1" applyAlignment="1">
      <alignment vertical="center"/>
    </xf>
    <xf numFmtId="39" fontId="14" fillId="38" borderId="102" xfId="868" applyFont="1" applyFill="1" applyBorder="1" applyAlignment="1">
      <alignment horizontal="center" vertical="center"/>
    </xf>
    <xf numFmtId="39" fontId="14" fillId="38" borderId="102" xfId="868" applyNumberFormat="1" applyFont="1" applyFill="1" applyBorder="1" applyAlignment="1">
      <alignment horizontal="right" vertical="center"/>
    </xf>
    <xf numFmtId="173" fontId="14" fillId="38" borderId="101" xfId="868" applyNumberFormat="1" applyFont="1" applyFill="1" applyBorder="1" applyAlignment="1">
      <alignment vertical="center"/>
    </xf>
    <xf numFmtId="173" fontId="16" fillId="38" borderId="102" xfId="0" applyNumberFormat="1" applyFont="1" applyFill="1" applyBorder="1" applyAlignment="1">
      <alignment vertical="center"/>
    </xf>
    <xf numFmtId="39" fontId="156" fillId="0" borderId="102" xfId="0" applyFont="1" applyFill="1" applyBorder="1" applyAlignment="1">
      <alignment horizontal="center" vertical="center"/>
    </xf>
    <xf numFmtId="39" fontId="156" fillId="0" borderId="102" xfId="0" applyNumberFormat="1" applyFont="1" applyFill="1" applyBorder="1" applyAlignment="1">
      <alignment horizontal="right" vertical="center"/>
    </xf>
    <xf numFmtId="173" fontId="156" fillId="0" borderId="102" xfId="0" applyNumberFormat="1" applyFont="1" applyFill="1" applyBorder="1" applyAlignment="1">
      <alignment vertical="center"/>
    </xf>
    <xf numFmtId="39" fontId="156" fillId="0" borderId="101" xfId="0" applyFont="1" applyFill="1" applyBorder="1" applyAlignment="1">
      <alignment vertical="center"/>
    </xf>
    <xf numFmtId="49" fontId="156" fillId="0" borderId="102" xfId="0" applyNumberFormat="1" applyFont="1" applyFill="1" applyBorder="1" applyAlignment="1">
      <alignment horizontal="center" vertical="center"/>
    </xf>
    <xf numFmtId="39" fontId="156" fillId="0" borderId="101" xfId="0" applyFont="1" applyFill="1" applyBorder="1" applyAlignment="1">
      <alignment horizontal="center" vertical="center"/>
    </xf>
    <xf numFmtId="49" fontId="16" fillId="38" borderId="102" xfId="0" applyNumberFormat="1" applyFont="1" applyFill="1" applyBorder="1" applyAlignment="1">
      <alignment horizontal="center" vertical="center"/>
    </xf>
    <xf numFmtId="0" fontId="221" fillId="0" borderId="0" xfId="1206" applyFont="1"/>
    <xf numFmtId="168" fontId="170" fillId="0" borderId="0" xfId="368" applyFont="1" applyFill="1" applyBorder="1" applyAlignment="1">
      <alignment vertical="center"/>
    </xf>
    <xf numFmtId="168" fontId="221" fillId="0" borderId="0" xfId="368" applyFont="1"/>
    <xf numFmtId="49" fontId="156" fillId="0" borderId="96" xfId="0" applyNumberFormat="1" applyFont="1" applyFill="1" applyBorder="1" applyAlignment="1">
      <alignment horizontal="center" vertical="center"/>
    </xf>
    <xf numFmtId="39" fontId="156" fillId="0" borderId="98" xfId="0" applyFont="1" applyFill="1" applyBorder="1" applyAlignment="1">
      <alignment vertical="center"/>
    </xf>
    <xf numFmtId="39" fontId="156" fillId="0" borderId="96" xfId="0" applyFont="1" applyFill="1" applyBorder="1" applyAlignment="1">
      <alignment horizontal="center" vertical="center"/>
    </xf>
    <xf numFmtId="39" fontId="156" fillId="0" borderId="98" xfId="0" applyFont="1" applyFill="1" applyBorder="1" applyAlignment="1">
      <alignment horizontal="center" vertical="center"/>
    </xf>
    <xf numFmtId="39" fontId="156" fillId="0" borderId="88" xfId="0" applyNumberFormat="1" applyFont="1" applyFill="1" applyBorder="1" applyAlignment="1">
      <alignment horizontal="right" vertical="center"/>
    </xf>
    <xf numFmtId="173" fontId="156" fillId="0" borderId="96" xfId="0" applyNumberFormat="1" applyFont="1" applyFill="1" applyBorder="1" applyAlignment="1">
      <alignment vertical="center"/>
    </xf>
    <xf numFmtId="173" fontId="156" fillId="0" borderId="89" xfId="0" applyNumberFormat="1" applyFont="1" applyFill="1" applyBorder="1" applyAlignment="1">
      <alignment vertical="center"/>
    </xf>
    <xf numFmtId="0" fontId="16" fillId="0" borderId="102" xfId="869" applyFont="1" applyFill="1" applyBorder="1" applyAlignment="1">
      <alignment horizontal="right"/>
    </xf>
    <xf numFmtId="37" fontId="16" fillId="43" borderId="83" xfId="868" applyNumberFormat="1" applyFont="1" applyFill="1" applyBorder="1" applyAlignment="1">
      <alignment horizontal="right" vertical="center"/>
    </xf>
    <xf numFmtId="37" fontId="16" fillId="43" borderId="43" xfId="868" applyNumberFormat="1" applyFont="1" applyFill="1" applyBorder="1" applyAlignment="1">
      <alignment horizontal="right"/>
    </xf>
    <xf numFmtId="37" fontId="16" fillId="43" borderId="102" xfId="868" applyNumberFormat="1" applyFont="1" applyFill="1" applyBorder="1" applyAlignment="1">
      <alignment horizontal="right"/>
    </xf>
    <xf numFmtId="39" fontId="14" fillId="0" borderId="102" xfId="868" applyNumberFormat="1" applyFont="1" applyFill="1" applyBorder="1" applyAlignment="1">
      <alignment vertical="center"/>
    </xf>
    <xf numFmtId="39" fontId="157" fillId="0" borderId="102" xfId="0" applyNumberFormat="1" applyFont="1" applyFill="1" applyBorder="1" applyAlignment="1">
      <alignment vertical="center"/>
    </xf>
    <xf numFmtId="39" fontId="157" fillId="37" borderId="102" xfId="868" applyNumberFormat="1" applyFont="1" applyFill="1" applyBorder="1" applyAlignment="1">
      <alignment vertical="center"/>
    </xf>
    <xf numFmtId="203" fontId="204" fillId="0" borderId="0" xfId="2536" applyNumberFormat="1" applyFont="1"/>
    <xf numFmtId="0" fontId="14" fillId="0" borderId="105" xfId="868" applyNumberFormat="1" applyFont="1" applyFill="1" applyBorder="1" applyAlignment="1">
      <alignment horizontal="left" vertical="center"/>
    </xf>
    <xf numFmtId="168" fontId="14" fillId="0" borderId="106" xfId="368" applyFont="1" applyFill="1" applyBorder="1" applyAlignment="1">
      <alignment vertical="center"/>
    </xf>
    <xf numFmtId="39" fontId="14" fillId="0" borderId="105" xfId="868" applyFont="1" applyFill="1" applyBorder="1" applyAlignment="1">
      <alignment horizontal="center" vertical="center"/>
    </xf>
    <xf numFmtId="168" fontId="14" fillId="0" borderId="105" xfId="368" applyFont="1" applyFill="1" applyBorder="1" applyAlignment="1">
      <alignment vertical="center"/>
    </xf>
    <xf numFmtId="0" fontId="21" fillId="0" borderId="61" xfId="2549" applyFont="1" applyBorder="1" applyAlignment="1" applyProtection="1">
      <alignment horizontal="right"/>
    </xf>
    <xf numFmtId="0" fontId="0" fillId="0" borderId="0" xfId="0" applyNumberFormat="1" applyFill="1"/>
    <xf numFmtId="0" fontId="197" fillId="0" borderId="0" xfId="806" applyNumberFormat="1" applyFont="1" applyFill="1" applyBorder="1" applyAlignment="1">
      <alignment horizontal="center" vertical="center"/>
    </xf>
    <xf numFmtId="0" fontId="197" fillId="0" borderId="0" xfId="806" applyNumberFormat="1" applyFont="1" applyFill="1" applyAlignment="1">
      <alignment horizontal="center" vertical="center"/>
    </xf>
    <xf numFmtId="173" fontId="14" fillId="0" borderId="0" xfId="869" applyNumberFormat="1" applyFont="1" applyFill="1"/>
    <xf numFmtId="0" fontId="170" fillId="0" borderId="0" xfId="0" applyNumberFormat="1" applyFont="1"/>
    <xf numFmtId="0" fontId="170" fillId="0" borderId="0" xfId="0" applyNumberFormat="1" applyFont="1" applyAlignment="1">
      <alignment horizontal="center" vertical="center"/>
    </xf>
    <xf numFmtId="0" fontId="156" fillId="0" borderId="0" xfId="0" applyNumberFormat="1" applyFont="1" applyFill="1" applyBorder="1" applyAlignment="1" applyProtection="1">
      <alignment vertical="center"/>
      <protection locked="0"/>
    </xf>
    <xf numFmtId="0" fontId="170" fillId="0" borderId="0" xfId="868" applyNumberFormat="1" applyFont="1" applyFill="1"/>
    <xf numFmtId="0" fontId="222" fillId="0" borderId="0" xfId="868" applyNumberFormat="1" applyFont="1" applyFill="1"/>
    <xf numFmtId="0" fontId="223" fillId="0" borderId="0" xfId="868" applyNumberFormat="1" applyFont="1" applyFill="1"/>
    <xf numFmtId="0" fontId="224" fillId="0" borderId="0" xfId="868" applyNumberFormat="1" applyFont="1" applyFill="1"/>
    <xf numFmtId="0" fontId="170" fillId="0" borderId="0" xfId="0" applyNumberFormat="1" applyFont="1" applyFill="1" applyBorder="1" applyAlignment="1">
      <alignment vertical="center"/>
    </xf>
    <xf numFmtId="0" fontId="225" fillId="0" borderId="0" xfId="868" applyNumberFormat="1" applyFont="1" applyFill="1" applyAlignment="1">
      <alignment vertical="center"/>
    </xf>
    <xf numFmtId="0" fontId="224" fillId="0" borderId="0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center"/>
      <protection locked="0"/>
    </xf>
    <xf numFmtId="0" fontId="156" fillId="0" borderId="0" xfId="0" applyNumberFormat="1" applyFont="1" applyFill="1" applyBorder="1" applyAlignment="1">
      <alignment vertical="center"/>
    </xf>
    <xf numFmtId="0" fontId="221" fillId="0" borderId="0" xfId="1206" applyNumberFormat="1" applyFont="1" applyBorder="1"/>
    <xf numFmtId="0" fontId="221" fillId="0" borderId="0" xfId="1206" applyNumberFormat="1" applyFont="1"/>
    <xf numFmtId="0" fontId="170" fillId="0" borderId="0" xfId="0" applyNumberFormat="1" applyFont="1" applyFill="1" applyBorder="1" applyAlignment="1" applyProtection="1">
      <alignment vertical="center"/>
      <protection locked="0"/>
    </xf>
    <xf numFmtId="0" fontId="221" fillId="0" borderId="0" xfId="1206" applyNumberFormat="1" applyFont="1" applyFill="1"/>
    <xf numFmtId="0" fontId="221" fillId="0" borderId="0" xfId="2533" applyNumberFormat="1" applyFont="1"/>
    <xf numFmtId="0" fontId="156" fillId="0" borderId="0" xfId="806" applyNumberFormat="1" applyFont="1" applyFill="1" applyBorder="1" applyAlignment="1" applyProtection="1">
      <alignment vertical="center"/>
      <protection locked="0"/>
    </xf>
    <xf numFmtId="0" fontId="169" fillId="0" borderId="0" xfId="806" applyNumberFormat="1" applyFont="1" applyFill="1" applyBorder="1" applyAlignment="1">
      <alignment vertical="center"/>
    </xf>
    <xf numFmtId="0" fontId="162" fillId="0" borderId="0" xfId="0" applyNumberFormat="1" applyFont="1" applyFill="1" applyBorder="1" applyAlignment="1" applyProtection="1">
      <alignment vertical="center"/>
      <protection locked="0"/>
    </xf>
    <xf numFmtId="0" fontId="156" fillId="0" borderId="0" xfId="793" applyNumberFormat="1" applyFont="1" applyFill="1"/>
    <xf numFmtId="0" fontId="156" fillId="0" borderId="0" xfId="868" applyNumberFormat="1" applyFont="1" applyFill="1"/>
    <xf numFmtId="0" fontId="169" fillId="0" borderId="0" xfId="806" applyNumberFormat="1" applyFont="1" applyFill="1" applyBorder="1" applyAlignment="1" applyProtection="1">
      <alignment vertical="center"/>
      <protection locked="0"/>
    </xf>
    <xf numFmtId="0" fontId="156" fillId="0" borderId="0" xfId="793" applyNumberFormat="1" applyFont="1"/>
    <xf numFmtId="0" fontId="156" fillId="0" borderId="0" xfId="868" applyNumberFormat="1" applyFont="1" applyFill="1" applyBorder="1" applyAlignment="1">
      <alignment horizontal="center"/>
    </xf>
    <xf numFmtId="0" fontId="156" fillId="0" borderId="0" xfId="868" applyNumberFormat="1" applyFont="1" applyFill="1" applyBorder="1"/>
    <xf numFmtId="0" fontId="156" fillId="0" borderId="0" xfId="814" applyNumberFormat="1" applyFont="1" applyFill="1" applyBorder="1" applyAlignment="1">
      <alignment horizontal="center"/>
    </xf>
    <xf numFmtId="0" fontId="156" fillId="0" borderId="0" xfId="814" applyNumberFormat="1" applyFont="1" applyFill="1" applyBorder="1"/>
    <xf numFmtId="0" fontId="156" fillId="0" borderId="0" xfId="814" applyNumberFormat="1" applyFont="1" applyFill="1" applyBorder="1" applyAlignment="1">
      <alignment horizontal="center" vertical="justify"/>
    </xf>
    <xf numFmtId="0" fontId="156" fillId="0" borderId="0" xfId="814" applyNumberFormat="1" applyFont="1" applyFill="1" applyBorder="1" applyAlignment="1">
      <alignment vertical="justify"/>
    </xf>
    <xf numFmtId="0" fontId="169" fillId="0" borderId="0" xfId="868" applyNumberFormat="1" applyFont="1" applyFill="1" applyBorder="1" applyAlignment="1">
      <alignment horizontal="center"/>
    </xf>
    <xf numFmtId="0" fontId="169" fillId="0" borderId="0" xfId="868" applyNumberFormat="1" applyFont="1" applyFill="1" applyBorder="1"/>
    <xf numFmtId="0" fontId="156" fillId="0" borderId="0" xfId="814" applyNumberFormat="1" applyFont="1" applyFill="1" applyBorder="1" applyAlignment="1">
      <alignment horizontal="center" vertical="center"/>
    </xf>
    <xf numFmtId="0" fontId="156" fillId="0" borderId="0" xfId="814" applyNumberFormat="1" applyFont="1" applyFill="1" applyBorder="1" applyAlignment="1">
      <alignment vertical="center"/>
    </xf>
    <xf numFmtId="0" fontId="156" fillId="0" borderId="0" xfId="868" applyNumberFormat="1" applyFont="1" applyFill="1" applyBorder="1" applyAlignment="1">
      <alignment horizontal="center" vertical="justify"/>
    </xf>
    <xf numFmtId="0" fontId="156" fillId="0" borderId="0" xfId="868" applyNumberFormat="1" applyFont="1" applyFill="1" applyBorder="1" applyAlignment="1">
      <alignment vertical="justify"/>
    </xf>
    <xf numFmtId="0" fontId="169" fillId="0" borderId="0" xfId="868" applyNumberFormat="1" applyFont="1" applyFill="1" applyBorder="1" applyAlignment="1">
      <alignment horizontal="center" vertical="justify"/>
    </xf>
    <xf numFmtId="0" fontId="169" fillId="0" borderId="0" xfId="868" applyNumberFormat="1" applyFont="1" applyFill="1" applyBorder="1" applyAlignment="1">
      <alignment vertical="justify"/>
    </xf>
    <xf numFmtId="0" fontId="225" fillId="0" borderId="0" xfId="868" applyNumberFormat="1" applyFont="1" applyFill="1" applyBorder="1" applyAlignment="1">
      <alignment horizontal="center"/>
    </xf>
    <xf numFmtId="0" fontId="225" fillId="0" borderId="0" xfId="868" applyNumberFormat="1" applyFont="1" applyFill="1" applyBorder="1"/>
    <xf numFmtId="178" fontId="14" fillId="0" borderId="106" xfId="868" applyNumberFormat="1" applyFont="1" applyFill="1" applyBorder="1" applyAlignment="1">
      <alignment horizontal="center" vertical="center"/>
    </xf>
    <xf numFmtId="173" fontId="14" fillId="0" borderId="107" xfId="1172" applyFont="1" applyFill="1" applyBorder="1" applyAlignment="1">
      <alignment vertical="center"/>
    </xf>
    <xf numFmtId="0" fontId="0" fillId="43" borderId="0" xfId="0" applyNumberFormat="1" applyFont="1" applyFill="1"/>
    <xf numFmtId="0" fontId="226" fillId="0" borderId="0" xfId="0" applyNumberFormat="1" applyFont="1" applyFill="1" applyAlignment="1">
      <alignment horizontal="center" vertical="center"/>
    </xf>
    <xf numFmtId="173" fontId="14" fillId="0" borderId="105" xfId="1172" applyNumberFormat="1" applyFont="1" applyFill="1" applyBorder="1" applyAlignment="1">
      <alignment vertical="center"/>
    </xf>
    <xf numFmtId="173" fontId="14" fillId="0" borderId="74" xfId="0" applyNumberFormat="1" applyFont="1" applyFill="1" applyBorder="1" applyAlignment="1">
      <alignment vertical="center"/>
    </xf>
    <xf numFmtId="39" fontId="14" fillId="0" borderId="106" xfId="868" applyFont="1" applyFill="1" applyBorder="1" applyAlignment="1">
      <alignment horizontal="center"/>
    </xf>
    <xf numFmtId="235" fontId="14" fillId="0" borderId="106" xfId="795" applyNumberFormat="1" applyFont="1" applyFill="1" applyBorder="1" applyAlignment="1" applyProtection="1">
      <alignment horizontal="center" vertical="center"/>
    </xf>
    <xf numFmtId="178" fontId="166" fillId="0" borderId="106" xfId="868" applyNumberFormat="1" applyFont="1" applyFill="1" applyBorder="1" applyAlignment="1">
      <alignment horizontal="center" vertical="center"/>
    </xf>
    <xf numFmtId="39" fontId="14" fillId="0" borderId="106" xfId="2667" applyNumberFormat="1" applyFont="1" applyFill="1" applyBorder="1" applyAlignment="1">
      <alignment horizontal="center" vertical="center"/>
    </xf>
    <xf numFmtId="178" fontId="14" fillId="0" borderId="106" xfId="868" applyNumberFormat="1" applyFont="1" applyFill="1" applyBorder="1" applyAlignment="1">
      <alignment horizontal="center"/>
    </xf>
    <xf numFmtId="39" fontId="14" fillId="0" borderId="106" xfId="868" applyFont="1" applyFill="1" applyBorder="1" applyAlignment="1">
      <alignment horizontal="center" vertical="justify"/>
    </xf>
    <xf numFmtId="39" fontId="166" fillId="0" borderId="106" xfId="868" applyFont="1" applyFill="1" applyBorder="1" applyAlignment="1">
      <alignment horizontal="center"/>
    </xf>
    <xf numFmtId="37" fontId="14" fillId="0" borderId="105" xfId="868" quotePrefix="1" applyNumberFormat="1" applyFont="1" applyFill="1" applyBorder="1" applyAlignment="1">
      <alignment horizontal="right"/>
    </xf>
    <xf numFmtId="168" fontId="14" fillId="0" borderId="107" xfId="368" applyFont="1" applyFill="1" applyBorder="1" applyAlignment="1">
      <alignment vertical="center"/>
    </xf>
    <xf numFmtId="0" fontId="16" fillId="0" borderId="105" xfId="868" applyNumberFormat="1" applyFont="1" applyFill="1" applyBorder="1" applyAlignment="1">
      <alignment horizontal="center" vertical="center"/>
    </xf>
    <xf numFmtId="178" fontId="14" fillId="0" borderId="109" xfId="868" applyNumberFormat="1" applyFont="1" applyFill="1" applyBorder="1" applyAlignment="1">
      <alignment horizontal="center" vertical="center"/>
    </xf>
    <xf numFmtId="223" fontId="14" fillId="0" borderId="91" xfId="868" applyNumberFormat="1" applyFont="1" applyFill="1" applyBorder="1" applyAlignment="1">
      <alignment vertical="top"/>
    </xf>
    <xf numFmtId="4" fontId="14" fillId="0" borderId="91" xfId="868" applyNumberFormat="1" applyFont="1" applyFill="1" applyBorder="1" applyAlignment="1">
      <alignment vertical="top"/>
    </xf>
    <xf numFmtId="9" fontId="14" fillId="0" borderId="106" xfId="1173" applyFont="1" applyFill="1" applyBorder="1"/>
    <xf numFmtId="173" fontId="14" fillId="0" borderId="91" xfId="868" applyNumberFormat="1" applyFont="1" applyFill="1" applyBorder="1" applyAlignment="1">
      <alignment vertical="top"/>
    </xf>
    <xf numFmtId="4" fontId="14" fillId="0" borderId="106" xfId="1173" applyNumberFormat="1" applyFont="1" applyFill="1" applyBorder="1" applyAlignment="1">
      <alignment vertical="top"/>
    </xf>
    <xf numFmtId="39" fontId="14" fillId="0" borderId="91" xfId="868" applyFont="1" applyFill="1" applyBorder="1" applyAlignment="1">
      <alignment horizontal="center" vertical="justify"/>
    </xf>
    <xf numFmtId="4" fontId="14" fillId="0" borderId="107" xfId="810" applyNumberFormat="1" applyFont="1" applyFill="1" applyBorder="1" applyAlignment="1" applyProtection="1">
      <alignment horizontal="left" vertical="justify"/>
    </xf>
    <xf numFmtId="39" fontId="14" fillId="0" borderId="108" xfId="810" applyFont="1" applyBorder="1" applyAlignment="1" applyProtection="1">
      <alignment horizontal="left"/>
    </xf>
    <xf numFmtId="173" fontId="16" fillId="0" borderId="91" xfId="810" applyNumberFormat="1" applyFont="1" applyFill="1" applyBorder="1" applyAlignment="1">
      <alignment vertical="top"/>
    </xf>
    <xf numFmtId="4" fontId="14" fillId="0" borderId="107" xfId="810" applyNumberFormat="1" applyFont="1" applyFill="1" applyBorder="1" applyAlignment="1" applyProtection="1">
      <alignment horizontal="left"/>
    </xf>
    <xf numFmtId="178" fontId="14" fillId="0" borderId="100" xfId="868" quotePrefix="1" applyNumberFormat="1" applyFont="1" applyFill="1" applyBorder="1" applyAlignment="1">
      <alignment horizontal="right" vertical="justify"/>
    </xf>
    <xf numFmtId="173" fontId="16" fillId="0" borderId="107" xfId="810" applyNumberFormat="1" applyFont="1" applyFill="1" applyBorder="1" applyAlignment="1">
      <alignment vertical="top"/>
    </xf>
    <xf numFmtId="9" fontId="16" fillId="0" borderId="107" xfId="1173" applyFont="1" applyFill="1" applyBorder="1"/>
    <xf numFmtId="37" fontId="166" fillId="0" borderId="100" xfId="868" applyNumberFormat="1" applyFont="1" applyFill="1" applyBorder="1" applyAlignment="1">
      <alignment horizontal="center"/>
    </xf>
    <xf numFmtId="178" fontId="16" fillId="0" borderId="91" xfId="868" quotePrefix="1" applyNumberFormat="1" applyFont="1" applyFill="1" applyBorder="1" applyAlignment="1">
      <alignment horizontal="right" vertical="justify"/>
    </xf>
    <xf numFmtId="178" fontId="166" fillId="0" borderId="106" xfId="868" applyNumberFormat="1" applyFont="1" applyFill="1" applyBorder="1" applyAlignment="1">
      <alignment horizontal="center"/>
    </xf>
    <xf numFmtId="37" fontId="14" fillId="0" borderId="91" xfId="868" applyNumberFormat="1" applyFont="1" applyFill="1" applyBorder="1" applyAlignment="1">
      <alignment horizontal="right" vertical="center"/>
    </xf>
    <xf numFmtId="39" fontId="14" fillId="0" borderId="106" xfId="810" applyFont="1" applyFill="1" applyBorder="1" applyAlignment="1" applyProtection="1">
      <alignment horizontal="left" vertical="justify"/>
    </xf>
    <xf numFmtId="39" fontId="14" fillId="0" borderId="108" xfId="810" applyFont="1" applyFill="1" applyBorder="1" applyAlignment="1" applyProtection="1">
      <alignment horizontal="left"/>
    </xf>
    <xf numFmtId="37" fontId="14" fillId="0" borderId="91" xfId="868" applyNumberFormat="1" applyFont="1" applyFill="1" applyBorder="1"/>
    <xf numFmtId="173" fontId="16" fillId="0" borderId="91" xfId="868" applyNumberFormat="1" applyFont="1" applyFill="1" applyBorder="1" applyAlignment="1">
      <alignment vertical="top"/>
    </xf>
    <xf numFmtId="39" fontId="16" fillId="0" borderId="91" xfId="868" applyFont="1" applyFill="1" applyBorder="1"/>
    <xf numFmtId="4" fontId="16" fillId="0" borderId="107" xfId="810" applyNumberFormat="1" applyFont="1" applyFill="1" applyBorder="1" applyAlignment="1" applyProtection="1">
      <alignment horizontal="left"/>
    </xf>
    <xf numFmtId="37" fontId="166" fillId="0" borderId="106" xfId="868" applyNumberFormat="1" applyFont="1" applyFill="1" applyBorder="1" applyAlignment="1">
      <alignment horizontal="center"/>
    </xf>
    <xf numFmtId="178" fontId="16" fillId="0" borderId="100" xfId="868" quotePrefix="1" applyNumberFormat="1" applyFont="1" applyFill="1" applyBorder="1" applyAlignment="1">
      <alignment horizontal="right" vertical="justify"/>
    </xf>
    <xf numFmtId="39" fontId="14" fillId="0" borderId="106" xfId="868" applyFont="1" applyFill="1" applyBorder="1" applyAlignment="1"/>
    <xf numFmtId="39" fontId="14" fillId="0" borderId="106" xfId="868" applyFont="1" applyFill="1" applyBorder="1"/>
    <xf numFmtId="39" fontId="14" fillId="0" borderId="106" xfId="868" applyFont="1" applyFill="1" applyBorder="1" applyAlignment="1">
      <alignment vertical="justify"/>
    </xf>
    <xf numFmtId="173" fontId="14" fillId="0" borderId="107" xfId="868" applyNumberFormat="1" applyFont="1" applyFill="1" applyBorder="1" applyAlignment="1">
      <alignment vertical="top"/>
    </xf>
    <xf numFmtId="39" fontId="16" fillId="0" borderId="106" xfId="868" applyFont="1" applyFill="1" applyBorder="1"/>
    <xf numFmtId="173" fontId="14" fillId="0" borderId="91" xfId="810" applyNumberFormat="1" applyFont="1" applyFill="1" applyBorder="1" applyAlignment="1">
      <alignment vertical="top"/>
    </xf>
    <xf numFmtId="4" fontId="14" fillId="0" borderId="91" xfId="2667" applyNumberFormat="1" applyFont="1" applyFill="1" applyBorder="1" applyAlignment="1">
      <alignment vertical="top"/>
    </xf>
    <xf numFmtId="9" fontId="14" fillId="0" borderId="106" xfId="1173" quotePrefix="1" applyFont="1" applyFill="1" applyBorder="1" applyAlignment="1">
      <alignment vertical="justify"/>
    </xf>
    <xf numFmtId="9" fontId="14" fillId="0" borderId="106" xfId="1173" applyFont="1" applyFill="1" applyBorder="1" applyAlignment="1">
      <alignment vertical="justify"/>
    </xf>
    <xf numFmtId="4" fontId="16" fillId="0" borderId="91" xfId="868" applyNumberFormat="1" applyFont="1" applyFill="1" applyBorder="1" applyAlignment="1">
      <alignment vertical="top"/>
    </xf>
    <xf numFmtId="39" fontId="14" fillId="0" borderId="107" xfId="868" applyFont="1" applyFill="1" applyBorder="1"/>
    <xf numFmtId="37" fontId="14" fillId="0" borderId="100" xfId="868" applyNumberFormat="1" applyFont="1" applyFill="1" applyBorder="1" applyAlignment="1">
      <alignment horizontal="right"/>
    </xf>
    <xf numFmtId="173" fontId="16" fillId="37" borderId="107" xfId="810" applyNumberFormat="1" applyFont="1" applyFill="1" applyBorder="1" applyAlignment="1">
      <alignment vertical="top"/>
    </xf>
    <xf numFmtId="4" fontId="14" fillId="37" borderId="91" xfId="868" applyNumberFormat="1" applyFont="1" applyFill="1" applyBorder="1" applyAlignment="1">
      <alignment vertical="top"/>
    </xf>
    <xf numFmtId="39" fontId="14" fillId="37" borderId="91" xfId="868" applyFont="1" applyFill="1" applyBorder="1" applyAlignment="1">
      <alignment horizontal="center"/>
    </xf>
    <xf numFmtId="9" fontId="16" fillId="37" borderId="106" xfId="1173" applyFont="1" applyFill="1" applyBorder="1" applyAlignment="1"/>
    <xf numFmtId="39" fontId="166" fillId="37" borderId="106" xfId="868" applyFont="1" applyFill="1" applyBorder="1" applyAlignment="1">
      <alignment horizontal="center"/>
    </xf>
    <xf numFmtId="37" fontId="16" fillId="37" borderId="91" xfId="868" applyNumberFormat="1" applyFont="1" applyFill="1" applyBorder="1" applyAlignment="1">
      <alignment horizontal="center" vertical="center"/>
    </xf>
    <xf numFmtId="4" fontId="14" fillId="0" borderId="106" xfId="810" applyNumberFormat="1" applyFont="1" applyFill="1" applyBorder="1" applyAlignment="1" applyProtection="1">
      <alignment horizontal="left"/>
    </xf>
    <xf numFmtId="37" fontId="14" fillId="0" borderId="91" xfId="868" quotePrefix="1" applyNumberFormat="1" applyFont="1" applyFill="1" applyBorder="1" applyAlignment="1">
      <alignment horizontal="right" vertical="justify"/>
    </xf>
    <xf numFmtId="39" fontId="14" fillId="0" borderId="104" xfId="810" applyFont="1" applyBorder="1" applyAlignment="1" applyProtection="1">
      <alignment horizontal="center"/>
    </xf>
    <xf numFmtId="39" fontId="14" fillId="0" borderId="110" xfId="810" applyFont="1" applyBorder="1" applyAlignment="1" applyProtection="1">
      <alignment horizontal="center"/>
    </xf>
    <xf numFmtId="178" fontId="14" fillId="0" borderId="111" xfId="868" applyNumberFormat="1" applyFont="1" applyFill="1" applyBorder="1" applyAlignment="1">
      <alignment horizontal="center" vertical="center"/>
    </xf>
    <xf numFmtId="39" fontId="16" fillId="0" borderId="111" xfId="868" applyFont="1" applyFill="1" applyBorder="1" applyAlignment="1">
      <alignment horizontal="center"/>
    </xf>
    <xf numFmtId="39" fontId="14" fillId="0" borderId="111" xfId="868" applyFont="1" applyFill="1" applyBorder="1" applyAlignment="1">
      <alignment horizontal="center"/>
    </xf>
    <xf numFmtId="178" fontId="14" fillId="0" borderId="111" xfId="868" applyNumberFormat="1" applyFont="1" applyFill="1" applyBorder="1" applyAlignment="1">
      <alignment horizontal="right"/>
    </xf>
    <xf numFmtId="37" fontId="14" fillId="0" borderId="106" xfId="868" applyNumberFormat="1" applyFont="1" applyFill="1" applyBorder="1" applyAlignment="1">
      <alignment horizontal="center" vertical="center"/>
    </xf>
    <xf numFmtId="173" fontId="16" fillId="0" borderId="107" xfId="814" applyNumberFormat="1" applyFont="1" applyFill="1" applyBorder="1" applyAlignment="1">
      <alignment vertical="top"/>
    </xf>
    <xf numFmtId="4" fontId="16" fillId="0" borderId="106" xfId="1173" applyNumberFormat="1" applyFont="1" applyFill="1" applyBorder="1" applyAlignment="1">
      <alignment vertical="top"/>
    </xf>
    <xf numFmtId="173" fontId="14" fillId="0" borderId="107" xfId="814" applyNumberFormat="1" applyFont="1" applyFill="1" applyBorder="1" applyAlignment="1">
      <alignment vertical="top"/>
    </xf>
    <xf numFmtId="2" fontId="14" fillId="0" borderId="91" xfId="2667" applyNumberFormat="1" applyFont="1" applyFill="1" applyBorder="1" applyAlignment="1">
      <alignment vertical="top"/>
    </xf>
    <xf numFmtId="39" fontId="14" fillId="0" borderId="106" xfId="810" applyFont="1" applyBorder="1" applyAlignment="1" applyProtection="1">
      <alignment horizontal="left" vertical="justify"/>
    </xf>
    <xf numFmtId="37" fontId="14" fillId="0" borderId="91" xfId="868" applyNumberFormat="1" applyFont="1" applyFill="1" applyBorder="1" applyAlignment="1">
      <alignment horizontal="right" vertical="justify"/>
    </xf>
    <xf numFmtId="0" fontId="14" fillId="0" borderId="91" xfId="2667" applyFont="1" applyFill="1" applyBorder="1" applyAlignment="1">
      <alignment vertical="top"/>
    </xf>
    <xf numFmtId="4" fontId="14" fillId="0" borderId="107" xfId="868" applyNumberFormat="1" applyFont="1" applyFill="1" applyBorder="1" applyAlignment="1">
      <alignment vertical="top"/>
    </xf>
    <xf numFmtId="0" fontId="14" fillId="0" borderId="91" xfId="810" applyNumberFormat="1" applyFont="1" applyFill="1" applyBorder="1" applyAlignment="1">
      <alignment horizontal="center"/>
    </xf>
    <xf numFmtId="37" fontId="14" fillId="0" borderId="111" xfId="868" quotePrefix="1" applyNumberFormat="1" applyFont="1" applyFill="1" applyBorder="1" applyAlignment="1">
      <alignment horizontal="right"/>
    </xf>
    <xf numFmtId="9" fontId="14" fillId="0" borderId="106" xfId="1173" applyFont="1" applyFill="1" applyBorder="1" applyAlignment="1"/>
    <xf numFmtId="4" fontId="14" fillId="0" borderId="91" xfId="814" applyNumberFormat="1" applyFont="1" applyFill="1" applyBorder="1" applyAlignment="1">
      <alignment vertical="top"/>
    </xf>
    <xf numFmtId="0" fontId="14" fillId="0" borderId="91" xfId="814" applyFont="1" applyFill="1" applyBorder="1"/>
    <xf numFmtId="39" fontId="16" fillId="0" borderId="107" xfId="868" applyFont="1" applyFill="1" applyBorder="1"/>
    <xf numFmtId="37" fontId="203" fillId="0" borderId="106" xfId="868" applyNumberFormat="1" applyFont="1" applyFill="1" applyBorder="1" applyAlignment="1">
      <alignment horizontal="center"/>
    </xf>
    <xf numFmtId="173" fontId="16" fillId="0" borderId="107" xfId="2667" applyNumberFormat="1" applyFont="1" applyFill="1" applyBorder="1" applyAlignment="1">
      <alignment vertical="top"/>
    </xf>
    <xf numFmtId="9" fontId="19" fillId="0" borderId="106" xfId="1173" quotePrefix="1" applyFont="1" applyFill="1" applyBorder="1" applyAlignment="1">
      <alignment vertical="center"/>
    </xf>
    <xf numFmtId="39" fontId="203" fillId="0" borderId="106" xfId="868" applyFont="1" applyFill="1" applyBorder="1" applyAlignment="1">
      <alignment horizontal="center"/>
    </xf>
    <xf numFmtId="37" fontId="16" fillId="0" borderId="91" xfId="868" applyNumberFormat="1" applyFont="1" applyFill="1" applyBorder="1" applyAlignment="1">
      <alignment horizontal="center" vertical="center"/>
    </xf>
    <xf numFmtId="173" fontId="16" fillId="38" borderId="91" xfId="0" applyNumberFormat="1" applyFont="1" applyFill="1" applyBorder="1" applyAlignment="1">
      <alignment vertical="center"/>
    </xf>
    <xf numFmtId="39" fontId="14" fillId="38" borderId="91" xfId="868" applyNumberFormat="1" applyFont="1" applyFill="1" applyBorder="1" applyAlignment="1">
      <alignment horizontal="right" vertical="center"/>
    </xf>
    <xf numFmtId="39" fontId="14" fillId="38" borderId="91" xfId="868" applyFont="1" applyFill="1" applyBorder="1" applyAlignment="1">
      <alignment horizontal="center" vertical="center"/>
    </xf>
    <xf numFmtId="39" fontId="196" fillId="38" borderId="106" xfId="868" applyFont="1" applyFill="1" applyBorder="1" applyAlignment="1">
      <alignment vertical="center"/>
    </xf>
    <xf numFmtId="39" fontId="14" fillId="38" borderId="106" xfId="0" applyFont="1" applyFill="1" applyBorder="1" applyAlignment="1">
      <alignment horizontal="center" vertical="center"/>
    </xf>
    <xf numFmtId="49" fontId="16" fillId="38" borderId="91" xfId="0" applyNumberFormat="1" applyFont="1" applyFill="1" applyBorder="1" applyAlignment="1">
      <alignment vertical="center"/>
    </xf>
    <xf numFmtId="39" fontId="14" fillId="0" borderId="106" xfId="810" applyFont="1" applyBorder="1" applyAlignment="1" applyProtection="1">
      <alignment horizontal="left"/>
    </xf>
    <xf numFmtId="178" fontId="14" fillId="0" borderId="111" xfId="868" quotePrefix="1" applyNumberFormat="1" applyFont="1" applyFill="1" applyBorder="1" applyAlignment="1">
      <alignment horizontal="right"/>
    </xf>
    <xf numFmtId="178" fontId="14" fillId="0" borderId="111" xfId="868" quotePrefix="1" applyNumberFormat="1" applyFont="1" applyFill="1" applyBorder="1" applyAlignment="1">
      <alignment horizontal="right" vertical="justify"/>
    </xf>
    <xf numFmtId="37" fontId="166" fillId="0" borderId="111" xfId="868" applyNumberFormat="1" applyFont="1" applyFill="1" applyBorder="1" applyAlignment="1">
      <alignment horizontal="center"/>
    </xf>
    <xf numFmtId="178" fontId="14" fillId="0" borderId="111" xfId="868" applyNumberFormat="1" applyFont="1" applyFill="1" applyBorder="1" applyAlignment="1">
      <alignment horizontal="right" vertical="justify"/>
    </xf>
    <xf numFmtId="178" fontId="16" fillId="0" borderId="111" xfId="868" quotePrefix="1" applyNumberFormat="1" applyFont="1" applyFill="1" applyBorder="1" applyAlignment="1">
      <alignment horizontal="right" vertical="justify"/>
    </xf>
    <xf numFmtId="39" fontId="14" fillId="0" borderId="106" xfId="810" applyFont="1" applyFill="1" applyBorder="1" applyAlignment="1" applyProtection="1">
      <alignment horizontal="left"/>
    </xf>
    <xf numFmtId="9" fontId="14" fillId="0" borderId="106" xfId="1173" quotePrefix="1" applyFont="1" applyFill="1" applyBorder="1"/>
    <xf numFmtId="37" fontId="14" fillId="0" borderId="111" xfId="868" applyNumberFormat="1" applyFont="1" applyFill="1" applyBorder="1" applyAlignment="1">
      <alignment horizontal="right"/>
    </xf>
    <xf numFmtId="178" fontId="16" fillId="0" borderId="111" xfId="868" applyNumberFormat="1" applyFont="1" applyFill="1" applyBorder="1" applyAlignment="1">
      <alignment horizontal="right" vertical="center"/>
    </xf>
    <xf numFmtId="39" fontId="16" fillId="0" borderId="112" xfId="868" applyFont="1" applyFill="1" applyBorder="1" applyAlignment="1">
      <alignment horizontal="center"/>
    </xf>
    <xf numFmtId="39" fontId="14" fillId="0" borderId="112" xfId="868" applyFont="1" applyFill="1" applyBorder="1" applyAlignment="1">
      <alignment horizontal="center"/>
    </xf>
    <xf numFmtId="178" fontId="14" fillId="0" borderId="112" xfId="868" applyNumberFormat="1" applyFont="1" applyFill="1" applyBorder="1" applyAlignment="1">
      <alignment horizontal="right"/>
    </xf>
    <xf numFmtId="178" fontId="14" fillId="0" borderId="112" xfId="868" applyNumberFormat="1" applyFont="1" applyFill="1" applyBorder="1" applyAlignment="1">
      <alignment horizontal="center" vertical="center"/>
    </xf>
    <xf numFmtId="4" fontId="14" fillId="0" borderId="106" xfId="868" applyNumberFormat="1" applyFont="1" applyFill="1" applyBorder="1" applyAlignment="1">
      <alignment vertical="top"/>
    </xf>
    <xf numFmtId="2" fontId="14" fillId="0" borderId="86" xfId="2667" applyNumberFormat="1" applyFont="1" applyFill="1" applyBorder="1" applyAlignment="1">
      <alignment vertical="top"/>
    </xf>
    <xf numFmtId="4" fontId="157" fillId="0" borderId="86" xfId="868" applyNumberFormat="1" applyFont="1" applyFill="1" applyBorder="1" applyAlignment="1">
      <alignment vertical="top"/>
    </xf>
    <xf numFmtId="37" fontId="14" fillId="0" borderId="112" xfId="868" quotePrefix="1" applyNumberFormat="1" applyFont="1" applyFill="1" applyBorder="1" applyAlignment="1">
      <alignment horizontal="right"/>
    </xf>
    <xf numFmtId="9" fontId="16" fillId="0" borderId="106" xfId="1173" applyFont="1" applyFill="1" applyBorder="1" applyAlignment="1"/>
    <xf numFmtId="9" fontId="14" fillId="0" borderId="107" xfId="1173" applyFont="1" applyFill="1" applyBorder="1"/>
    <xf numFmtId="39" fontId="166" fillId="0" borderId="112" xfId="868" applyFont="1" applyFill="1" applyBorder="1" applyAlignment="1">
      <alignment horizontal="center"/>
    </xf>
    <xf numFmtId="178" fontId="14" fillId="0" borderId="112" xfId="868" quotePrefix="1" applyNumberFormat="1" applyFont="1" applyFill="1" applyBorder="1" applyAlignment="1">
      <alignment horizontal="right"/>
    </xf>
    <xf numFmtId="178" fontId="14" fillId="0" borderId="112" xfId="868" quotePrefix="1" applyNumberFormat="1" applyFont="1" applyFill="1" applyBorder="1" applyAlignment="1">
      <alignment horizontal="right" vertical="justify"/>
    </xf>
    <xf numFmtId="37" fontId="166" fillId="0" borderId="112" xfId="868" applyNumberFormat="1" applyFont="1" applyFill="1" applyBorder="1" applyAlignment="1">
      <alignment horizontal="center"/>
    </xf>
    <xf numFmtId="178" fontId="16" fillId="0" borderId="112" xfId="868" quotePrefix="1" applyNumberFormat="1" applyFont="1" applyFill="1" applyBorder="1" applyAlignment="1">
      <alignment horizontal="right" vertical="justify"/>
    </xf>
    <xf numFmtId="4" fontId="14" fillId="0" borderId="106" xfId="1173" applyNumberFormat="1" applyFont="1" applyFill="1" applyBorder="1" applyAlignment="1">
      <alignment horizontal="right" vertical="top"/>
    </xf>
    <xf numFmtId="9" fontId="14" fillId="0" borderId="106" xfId="1173" applyFont="1" applyFill="1" applyBorder="1" applyAlignment="1">
      <alignment wrapText="1"/>
    </xf>
    <xf numFmtId="37" fontId="14" fillId="0" borderId="112" xfId="868" applyNumberFormat="1" applyFont="1" applyFill="1" applyBorder="1" applyAlignment="1">
      <alignment horizontal="right"/>
    </xf>
    <xf numFmtId="178" fontId="16" fillId="0" borderId="112" xfId="868" applyNumberFormat="1" applyFont="1" applyFill="1" applyBorder="1" applyAlignment="1">
      <alignment horizontal="right" vertical="center"/>
    </xf>
    <xf numFmtId="0" fontId="14" fillId="0" borderId="86" xfId="2667" applyFont="1" applyFill="1" applyBorder="1" applyAlignment="1">
      <alignment vertical="top"/>
    </xf>
    <xf numFmtId="39" fontId="16" fillId="37" borderId="112" xfId="868" applyFont="1" applyFill="1" applyBorder="1" applyAlignment="1">
      <alignment horizontal="center"/>
    </xf>
    <xf numFmtId="37" fontId="14" fillId="0" borderId="112" xfId="868" applyNumberFormat="1" applyFont="1" applyFill="1" applyBorder="1" applyAlignment="1">
      <alignment horizontal="center" vertical="center"/>
    </xf>
    <xf numFmtId="39" fontId="14" fillId="0" borderId="112" xfId="868" quotePrefix="1" applyNumberFormat="1" applyFont="1" applyFill="1" applyBorder="1" applyAlignment="1">
      <alignment horizontal="right"/>
    </xf>
    <xf numFmtId="39" fontId="14" fillId="0" borderId="86" xfId="868" quotePrefix="1" applyNumberFormat="1" applyFont="1" applyFill="1" applyBorder="1" applyAlignment="1">
      <alignment horizontal="right"/>
    </xf>
    <xf numFmtId="39" fontId="14" fillId="0" borderId="113" xfId="868" quotePrefix="1" applyNumberFormat="1" applyFont="1" applyFill="1" applyBorder="1" applyAlignment="1">
      <alignment horizontal="right"/>
    </xf>
    <xf numFmtId="173" fontId="14" fillId="0" borderId="113" xfId="868" applyNumberFormat="1" applyFont="1" applyFill="1" applyBorder="1" applyAlignment="1">
      <alignment vertical="top"/>
    </xf>
    <xf numFmtId="4" fontId="14" fillId="0" borderId="113" xfId="868" applyNumberFormat="1" applyFont="1" applyFill="1" applyBorder="1" applyAlignment="1">
      <alignment vertical="top"/>
    </xf>
    <xf numFmtId="39" fontId="14" fillId="0" borderId="113" xfId="868" applyFont="1" applyFill="1" applyBorder="1" applyAlignment="1">
      <alignment horizontal="center"/>
    </xf>
    <xf numFmtId="37" fontId="14" fillId="0" borderId="114" xfId="868" applyNumberFormat="1" applyFont="1" applyFill="1" applyBorder="1" applyAlignment="1">
      <alignment horizontal="center" vertical="center"/>
    </xf>
    <xf numFmtId="178" fontId="14" fillId="0" borderId="113" xfId="868" quotePrefix="1" applyNumberFormat="1" applyFont="1" applyFill="1" applyBorder="1" applyAlignment="1">
      <alignment horizontal="right"/>
    </xf>
    <xf numFmtId="0" fontId="14" fillId="0" borderId="115" xfId="2666" applyFont="1" applyFill="1" applyBorder="1"/>
    <xf numFmtId="178" fontId="14" fillId="0" borderId="114" xfId="868" applyNumberFormat="1" applyFont="1" applyFill="1" applyBorder="1" applyAlignment="1">
      <alignment horizontal="center" vertical="center"/>
    </xf>
    <xf numFmtId="178" fontId="14" fillId="0" borderId="116" xfId="868" quotePrefix="1" applyNumberFormat="1" applyFont="1" applyFill="1" applyBorder="1" applyAlignment="1">
      <alignment horizontal="right"/>
    </xf>
    <xf numFmtId="173" fontId="14" fillId="0" borderId="116" xfId="868" applyNumberFormat="1" applyFont="1" applyFill="1" applyBorder="1" applyAlignment="1">
      <alignment vertical="top"/>
    </xf>
    <xf numFmtId="4" fontId="14" fillId="0" borderId="116" xfId="868" applyNumberFormat="1" applyFont="1" applyFill="1" applyBorder="1" applyAlignment="1">
      <alignment vertical="top"/>
    </xf>
    <xf numFmtId="39" fontId="14" fillId="0" borderId="116" xfId="868" applyFont="1" applyFill="1" applyBorder="1" applyAlignment="1">
      <alignment horizontal="center"/>
    </xf>
    <xf numFmtId="178" fontId="14" fillId="0" borderId="117" xfId="868" applyNumberFormat="1" applyFont="1" applyFill="1" applyBorder="1" applyAlignment="1">
      <alignment horizontal="center" vertical="center"/>
    </xf>
    <xf numFmtId="178" fontId="14" fillId="0" borderId="117" xfId="868" quotePrefix="1" applyNumberFormat="1" applyFont="1" applyFill="1" applyBorder="1" applyAlignment="1">
      <alignment horizontal="right"/>
    </xf>
    <xf numFmtId="4" fontId="14" fillId="0" borderId="118" xfId="810" applyNumberFormat="1" applyFont="1" applyFill="1" applyBorder="1" applyAlignment="1" applyProtection="1">
      <alignment horizontal="left"/>
    </xf>
    <xf numFmtId="173" fontId="14" fillId="0" borderId="118" xfId="868" applyNumberFormat="1" applyFont="1" applyFill="1" applyBorder="1" applyAlignment="1">
      <alignment vertical="top"/>
    </xf>
    <xf numFmtId="173" fontId="16" fillId="0" borderId="116" xfId="810" applyNumberFormat="1" applyFont="1" applyFill="1" applyBorder="1" applyAlignment="1">
      <alignment vertical="top"/>
    </xf>
    <xf numFmtId="39" fontId="14" fillId="0" borderId="117" xfId="868" applyFont="1" applyFill="1" applyBorder="1" applyAlignment="1">
      <alignment horizontal="center"/>
    </xf>
    <xf numFmtId="37" fontId="14" fillId="0" borderId="116" xfId="868" applyNumberFormat="1" applyFont="1" applyFill="1" applyBorder="1" applyAlignment="1">
      <alignment horizontal="right"/>
    </xf>
    <xf numFmtId="9" fontId="16" fillId="0" borderId="118" xfId="1173" applyFont="1" applyFill="1" applyBorder="1"/>
    <xf numFmtId="37" fontId="166" fillId="0" borderId="117" xfId="868" applyNumberFormat="1" applyFont="1" applyFill="1" applyBorder="1" applyAlignment="1">
      <alignment horizontal="center"/>
    </xf>
    <xf numFmtId="178" fontId="16" fillId="0" borderId="116" xfId="868" quotePrefix="1" applyNumberFormat="1" applyFont="1" applyFill="1" applyBorder="1" applyAlignment="1">
      <alignment horizontal="right" vertical="justify"/>
    </xf>
    <xf numFmtId="9" fontId="14" fillId="0" borderId="118" xfId="1173" applyFont="1" applyFill="1" applyBorder="1"/>
    <xf numFmtId="178" fontId="166" fillId="0" borderId="119" xfId="868" applyNumberFormat="1" applyFont="1" applyFill="1" applyBorder="1" applyAlignment="1">
      <alignment horizontal="center"/>
    </xf>
    <xf numFmtId="37" fontId="14" fillId="0" borderId="116" xfId="868" applyNumberFormat="1" applyFont="1" applyFill="1" applyBorder="1" applyAlignment="1">
      <alignment horizontal="right" vertical="center"/>
    </xf>
    <xf numFmtId="39" fontId="14" fillId="0" borderId="119" xfId="810" applyFont="1" applyBorder="1" applyAlignment="1" applyProtection="1">
      <alignment horizontal="left"/>
    </xf>
    <xf numFmtId="4" fontId="14" fillId="0" borderId="119" xfId="1173" applyNumberFormat="1" applyFont="1" applyFill="1" applyBorder="1" applyAlignment="1">
      <alignment vertical="top"/>
    </xf>
    <xf numFmtId="39" fontId="14" fillId="0" borderId="116" xfId="868" applyFont="1" applyFill="1" applyBorder="1" applyAlignment="1">
      <alignment horizontal="center" vertical="justify"/>
    </xf>
    <xf numFmtId="39" fontId="14" fillId="0" borderId="119" xfId="810" applyFont="1" applyBorder="1" applyAlignment="1" applyProtection="1">
      <alignment horizontal="left" vertical="justify"/>
    </xf>
    <xf numFmtId="39" fontId="14" fillId="0" borderId="120" xfId="810" applyFont="1" applyBorder="1" applyAlignment="1" applyProtection="1">
      <alignment horizontal="left"/>
    </xf>
    <xf numFmtId="39" fontId="14" fillId="0" borderId="119" xfId="868" applyFont="1" applyFill="1" applyBorder="1" applyAlignment="1">
      <alignment horizontal="center"/>
    </xf>
    <xf numFmtId="37" fontId="14" fillId="0" borderId="119" xfId="868" applyNumberFormat="1" applyFont="1" applyFill="1" applyBorder="1" applyAlignment="1">
      <alignment horizontal="center" vertical="center"/>
    </xf>
    <xf numFmtId="173" fontId="14" fillId="0" borderId="118" xfId="814" applyNumberFormat="1" applyFont="1" applyFill="1" applyBorder="1" applyAlignment="1">
      <alignment vertical="top"/>
    </xf>
    <xf numFmtId="4" fontId="14" fillId="0" borderId="118" xfId="868" applyNumberFormat="1" applyFont="1" applyFill="1" applyBorder="1" applyAlignment="1">
      <alignment vertical="top"/>
    </xf>
    <xf numFmtId="0" fontId="14" fillId="0" borderId="116" xfId="810" applyNumberFormat="1" applyFont="1" applyFill="1" applyBorder="1" applyAlignment="1">
      <alignment horizontal="center"/>
    </xf>
    <xf numFmtId="9" fontId="14" fillId="0" borderId="119" xfId="1173" applyFont="1" applyFill="1" applyBorder="1" applyAlignment="1">
      <alignment wrapText="1"/>
    </xf>
    <xf numFmtId="178" fontId="14" fillId="0" borderId="119" xfId="868" applyNumberFormat="1" applyFont="1" applyFill="1" applyBorder="1" applyAlignment="1">
      <alignment horizontal="center" vertical="center"/>
    </xf>
    <xf numFmtId="37" fontId="14" fillId="0" borderId="116" xfId="868" quotePrefix="1" applyNumberFormat="1" applyFont="1" applyFill="1" applyBorder="1" applyAlignment="1">
      <alignment horizontal="right"/>
    </xf>
    <xf numFmtId="178" fontId="14" fillId="0" borderId="117" xfId="868" quotePrefix="1" applyNumberFormat="1" applyFont="1" applyFill="1" applyBorder="1" applyAlignment="1">
      <alignment horizontal="right" vertical="justify"/>
    </xf>
    <xf numFmtId="173" fontId="16" fillId="0" borderId="116" xfId="868" applyNumberFormat="1" applyFont="1" applyFill="1" applyBorder="1" applyAlignment="1">
      <alignment vertical="top"/>
    </xf>
    <xf numFmtId="39" fontId="16" fillId="0" borderId="116" xfId="868" applyFont="1" applyFill="1" applyBorder="1"/>
    <xf numFmtId="4" fontId="16" fillId="0" borderId="118" xfId="810" applyNumberFormat="1" applyFont="1" applyFill="1" applyBorder="1" applyAlignment="1" applyProtection="1">
      <alignment horizontal="left"/>
    </xf>
    <xf numFmtId="37" fontId="166" fillId="0" borderId="119" xfId="868" applyNumberFormat="1" applyFont="1" applyFill="1" applyBorder="1" applyAlignment="1">
      <alignment horizontal="center"/>
    </xf>
    <xf numFmtId="4" fontId="14" fillId="0" borderId="118" xfId="810" applyNumberFormat="1" applyFont="1" applyFill="1" applyBorder="1" applyAlignment="1" applyProtection="1">
      <alignment horizontal="left" vertical="justify"/>
    </xf>
    <xf numFmtId="37" fontId="14" fillId="0" borderId="116" xfId="868" applyNumberFormat="1" applyFont="1" applyFill="1" applyBorder="1"/>
    <xf numFmtId="39" fontId="16" fillId="0" borderId="117" xfId="868" applyFont="1" applyFill="1" applyBorder="1" applyAlignment="1">
      <alignment horizontal="center"/>
    </xf>
    <xf numFmtId="178" fontId="16" fillId="0" borderId="117" xfId="868" quotePrefix="1" applyNumberFormat="1" applyFont="1" applyFill="1" applyBorder="1" applyAlignment="1">
      <alignment horizontal="right" vertical="justify"/>
    </xf>
    <xf numFmtId="39" fontId="14" fillId="0" borderId="119" xfId="868" applyFont="1" applyFill="1" applyBorder="1" applyAlignment="1"/>
    <xf numFmtId="39" fontId="14" fillId="0" borderId="120" xfId="810" applyFont="1" applyFill="1" applyBorder="1" applyAlignment="1" applyProtection="1">
      <alignment horizontal="left"/>
    </xf>
    <xf numFmtId="39" fontId="14" fillId="0" borderId="119" xfId="868" applyFont="1" applyFill="1" applyBorder="1"/>
    <xf numFmtId="39" fontId="14" fillId="0" borderId="119" xfId="810" applyFont="1" applyFill="1" applyBorder="1" applyAlignment="1" applyProtection="1">
      <alignment horizontal="left"/>
    </xf>
    <xf numFmtId="39" fontId="14" fillId="0" borderId="116" xfId="868" applyFont="1" applyFill="1" applyBorder="1" applyAlignment="1">
      <alignment horizontal="center" vertical="center"/>
    </xf>
    <xf numFmtId="39" fontId="14" fillId="0" borderId="119" xfId="868" applyFont="1" applyFill="1" applyBorder="1" applyAlignment="1">
      <alignment vertical="justify"/>
    </xf>
    <xf numFmtId="39" fontId="16" fillId="0" borderId="119" xfId="868" applyFont="1" applyFill="1" applyBorder="1"/>
    <xf numFmtId="178" fontId="16" fillId="0" borderId="116" xfId="868" applyNumberFormat="1" applyFont="1" applyFill="1" applyBorder="1" applyAlignment="1">
      <alignment horizontal="right" vertical="center"/>
    </xf>
    <xf numFmtId="173" fontId="14" fillId="0" borderId="116" xfId="810" applyNumberFormat="1" applyFont="1" applyFill="1" applyBorder="1" applyAlignment="1">
      <alignment vertical="top"/>
    </xf>
    <xf numFmtId="9" fontId="14" fillId="0" borderId="119" xfId="1173" applyFont="1" applyFill="1" applyBorder="1"/>
    <xf numFmtId="4" fontId="14" fillId="0" borderId="121" xfId="868" applyNumberFormat="1" applyFont="1" applyFill="1" applyBorder="1" applyAlignment="1">
      <alignment vertical="top"/>
    </xf>
    <xf numFmtId="178" fontId="14" fillId="0" borderId="116" xfId="868" applyNumberFormat="1" applyFont="1" applyFill="1" applyBorder="1" applyAlignment="1">
      <alignment horizontal="right"/>
    </xf>
    <xf numFmtId="178" fontId="14" fillId="0" borderId="116" xfId="868" quotePrefix="1" applyNumberFormat="1" applyFont="1" applyFill="1" applyBorder="1" applyAlignment="1">
      <alignment horizontal="right" vertical="justify"/>
    </xf>
    <xf numFmtId="9" fontId="14" fillId="0" borderId="119" xfId="1173" applyFont="1" applyFill="1" applyBorder="1" applyAlignment="1">
      <alignment vertical="justify"/>
    </xf>
    <xf numFmtId="2" fontId="14" fillId="0" borderId="116" xfId="2667" applyNumberFormat="1" applyFont="1" applyFill="1" applyBorder="1" applyAlignment="1">
      <alignment vertical="top"/>
    </xf>
    <xf numFmtId="178" fontId="14" fillId="0" borderId="117" xfId="868" applyNumberFormat="1" applyFont="1" applyFill="1" applyBorder="1" applyAlignment="1">
      <alignment horizontal="right" vertical="justify"/>
    </xf>
    <xf numFmtId="4" fontId="16" fillId="0" borderId="116" xfId="868" applyNumberFormat="1" applyFont="1" applyFill="1" applyBorder="1" applyAlignment="1">
      <alignment vertical="top"/>
    </xf>
    <xf numFmtId="178" fontId="14" fillId="0" borderId="117" xfId="868" applyNumberFormat="1" applyFont="1" applyFill="1" applyBorder="1" applyAlignment="1">
      <alignment horizontal="right"/>
    </xf>
    <xf numFmtId="173" fontId="16" fillId="0" borderId="118" xfId="810" applyNumberFormat="1" applyFont="1" applyFill="1" applyBorder="1" applyAlignment="1">
      <alignment vertical="top"/>
    </xf>
    <xf numFmtId="39" fontId="14" fillId="0" borderId="118" xfId="868" applyFont="1" applyFill="1" applyBorder="1"/>
    <xf numFmtId="37" fontId="14" fillId="0" borderId="117" xfId="868" applyNumberFormat="1" applyFont="1" applyFill="1" applyBorder="1" applyAlignment="1">
      <alignment horizontal="right"/>
    </xf>
    <xf numFmtId="39" fontId="16" fillId="0" borderId="116" xfId="868" applyFont="1" applyFill="1" applyBorder="1" applyAlignment="1">
      <alignment horizontal="center"/>
    </xf>
    <xf numFmtId="178" fontId="16" fillId="0" borderId="117" xfId="868" applyNumberFormat="1" applyFont="1" applyFill="1" applyBorder="1" applyAlignment="1">
      <alignment horizontal="right" vertical="center"/>
    </xf>
    <xf numFmtId="173" fontId="16" fillId="37" borderId="118" xfId="810" applyNumberFormat="1" applyFont="1" applyFill="1" applyBorder="1" applyAlignment="1">
      <alignment vertical="top"/>
    </xf>
    <xf numFmtId="4" fontId="14" fillId="37" borderId="116" xfId="868" applyNumberFormat="1" applyFont="1" applyFill="1" applyBorder="1" applyAlignment="1">
      <alignment vertical="top"/>
    </xf>
    <xf numFmtId="39" fontId="14" fillId="37" borderId="116" xfId="868" applyFont="1" applyFill="1" applyBorder="1" applyAlignment="1">
      <alignment horizontal="center"/>
    </xf>
    <xf numFmtId="9" fontId="16" fillId="37" borderId="119" xfId="1173" applyFont="1" applyFill="1" applyBorder="1" applyAlignment="1"/>
    <xf numFmtId="39" fontId="203" fillId="37" borderId="119" xfId="868" applyFont="1" applyFill="1" applyBorder="1" applyAlignment="1">
      <alignment horizontal="center"/>
    </xf>
    <xf numFmtId="37" fontId="16" fillId="37" borderId="116" xfId="868" applyNumberFormat="1" applyFont="1" applyFill="1" applyBorder="1" applyAlignment="1">
      <alignment horizontal="center" vertical="center"/>
    </xf>
    <xf numFmtId="4" fontId="14" fillId="0" borderId="119" xfId="868" applyNumberFormat="1" applyFont="1" applyFill="1" applyBorder="1" applyAlignment="1">
      <alignment vertical="top"/>
    </xf>
    <xf numFmtId="9" fontId="14" fillId="0" borderId="119" xfId="1173" applyFont="1" applyFill="1" applyBorder="1" applyAlignment="1"/>
    <xf numFmtId="178" fontId="14" fillId="0" borderId="119" xfId="868" applyNumberFormat="1" applyFont="1" applyFill="1" applyBorder="1" applyAlignment="1">
      <alignment horizontal="center"/>
    </xf>
    <xf numFmtId="178" fontId="14" fillId="0" borderId="116" xfId="868" applyNumberFormat="1" applyFont="1" applyFill="1" applyBorder="1" applyAlignment="1">
      <alignment horizontal="right" vertical="center"/>
    </xf>
    <xf numFmtId="4" fontId="14" fillId="0" borderId="119" xfId="810" applyNumberFormat="1" applyFont="1" applyFill="1" applyBorder="1" applyAlignment="1" applyProtection="1">
      <alignment horizontal="left"/>
    </xf>
    <xf numFmtId="173" fontId="16" fillId="0" borderId="118" xfId="814" applyNumberFormat="1" applyFont="1" applyFill="1" applyBorder="1" applyAlignment="1">
      <alignment vertical="top"/>
    </xf>
    <xf numFmtId="4" fontId="16" fillId="0" borderId="119" xfId="1173" applyNumberFormat="1" applyFont="1" applyFill="1" applyBorder="1" applyAlignment="1">
      <alignment vertical="top"/>
    </xf>
    <xf numFmtId="37" fontId="203" fillId="0" borderId="119" xfId="868" applyNumberFormat="1" applyFont="1" applyFill="1" applyBorder="1" applyAlignment="1">
      <alignment horizontal="center"/>
    </xf>
    <xf numFmtId="4" fontId="16" fillId="0" borderId="121" xfId="868" applyNumberFormat="1" applyFont="1" applyFill="1" applyBorder="1" applyAlignment="1">
      <alignment vertical="top"/>
    </xf>
    <xf numFmtId="39" fontId="16" fillId="0" borderId="119" xfId="868" applyFont="1" applyFill="1" applyBorder="1" applyAlignment="1">
      <alignment horizontal="center"/>
    </xf>
    <xf numFmtId="39" fontId="16" fillId="0" borderId="118" xfId="868" applyFont="1" applyFill="1" applyBorder="1"/>
    <xf numFmtId="37" fontId="16" fillId="0" borderId="119" xfId="868" applyNumberFormat="1" applyFont="1" applyFill="1" applyBorder="1" applyAlignment="1">
      <alignment horizontal="center"/>
    </xf>
    <xf numFmtId="9" fontId="16" fillId="0" borderId="119" xfId="1173" applyFont="1" applyFill="1" applyBorder="1" applyAlignment="1"/>
    <xf numFmtId="2" fontId="14" fillId="0" borderId="121" xfId="2667" applyNumberFormat="1" applyFont="1" applyFill="1" applyBorder="1" applyAlignment="1">
      <alignment vertical="top"/>
    </xf>
    <xf numFmtId="9" fontId="14" fillId="0" borderId="119" xfId="1173" quotePrefix="1" applyFont="1" applyFill="1" applyBorder="1" applyAlignment="1"/>
    <xf numFmtId="173" fontId="16" fillId="0" borderId="118" xfId="2667" applyNumberFormat="1" applyFont="1" applyFill="1" applyBorder="1" applyAlignment="1">
      <alignment vertical="top"/>
    </xf>
    <xf numFmtId="9" fontId="19" fillId="0" borderId="119" xfId="1173" quotePrefix="1" applyFont="1" applyFill="1" applyBorder="1" applyAlignment="1">
      <alignment vertical="center"/>
    </xf>
    <xf numFmtId="39" fontId="203" fillId="0" borderId="119" xfId="868" applyFont="1" applyFill="1" applyBorder="1" applyAlignment="1">
      <alignment horizontal="center"/>
    </xf>
    <xf numFmtId="37" fontId="16" fillId="37" borderId="112" xfId="868" applyNumberFormat="1" applyFont="1" applyFill="1" applyBorder="1" applyAlignment="1">
      <alignment horizontal="center"/>
    </xf>
    <xf numFmtId="173" fontId="16" fillId="50" borderId="118" xfId="810" applyNumberFormat="1" applyFont="1" applyFill="1" applyBorder="1" applyAlignment="1">
      <alignment vertical="top"/>
    </xf>
    <xf numFmtId="39" fontId="196" fillId="38" borderId="119" xfId="868" applyFont="1" applyFill="1" applyBorder="1" applyAlignment="1">
      <alignment vertical="center"/>
    </xf>
    <xf numFmtId="39" fontId="14" fillId="38" borderId="119" xfId="0" applyFont="1" applyFill="1" applyBorder="1" applyAlignment="1">
      <alignment horizontal="center" vertical="center"/>
    </xf>
    <xf numFmtId="39" fontId="165" fillId="39" borderId="119" xfId="868" applyFont="1" applyFill="1" applyBorder="1" applyAlignment="1">
      <alignment vertical="center"/>
    </xf>
    <xf numFmtId="39" fontId="14" fillId="39" borderId="119" xfId="0" applyFont="1" applyFill="1" applyBorder="1" applyAlignment="1">
      <alignment horizontal="center" vertical="center"/>
    </xf>
    <xf numFmtId="168" fontId="21" fillId="0" borderId="119" xfId="368" applyFont="1" applyFill="1" applyBorder="1" applyAlignment="1"/>
    <xf numFmtId="37" fontId="14" fillId="0" borderId="119" xfId="868" applyNumberFormat="1" applyFont="1" applyFill="1" applyBorder="1"/>
    <xf numFmtId="173" fontId="14" fillId="0" borderId="118" xfId="1172" applyFont="1" applyFill="1" applyBorder="1"/>
    <xf numFmtId="39" fontId="14" fillId="0" borderId="119" xfId="0" quotePrefix="1" applyFont="1" applyFill="1" applyBorder="1" applyAlignment="1">
      <alignment vertical="center"/>
    </xf>
    <xf numFmtId="39" fontId="14" fillId="0" borderId="119" xfId="0" applyFont="1" applyFill="1" applyBorder="1" applyAlignment="1">
      <alignment vertical="center"/>
    </xf>
    <xf numFmtId="39" fontId="14" fillId="0" borderId="118" xfId="0" quotePrefix="1" applyFont="1" applyFill="1" applyBorder="1" applyAlignment="1">
      <alignment vertical="center"/>
    </xf>
    <xf numFmtId="0" fontId="14" fillId="0" borderId="118" xfId="2663" applyFont="1" applyFill="1" applyBorder="1" applyAlignment="1" applyProtection="1">
      <alignment horizontal="left" wrapText="1"/>
    </xf>
    <xf numFmtId="173" fontId="16" fillId="0" borderId="118" xfId="1172" applyFont="1" applyFill="1" applyBorder="1" applyAlignment="1">
      <alignment vertical="center"/>
    </xf>
    <xf numFmtId="39" fontId="14" fillId="0" borderId="119" xfId="868" applyNumberFormat="1" applyFont="1" applyFill="1" applyBorder="1" applyAlignment="1"/>
    <xf numFmtId="0" fontId="14" fillId="0" borderId="118" xfId="2664" applyFont="1" applyFill="1" applyBorder="1" applyAlignment="1" applyProtection="1">
      <alignment horizontal="left"/>
    </xf>
    <xf numFmtId="39" fontId="14" fillId="0" borderId="119" xfId="2663" applyNumberFormat="1" applyFont="1" applyFill="1" applyBorder="1" applyAlignment="1" applyProtection="1"/>
    <xf numFmtId="0" fontId="14" fillId="0" borderId="119" xfId="2663" applyFont="1" applyFill="1" applyBorder="1" applyAlignment="1" applyProtection="1">
      <alignment horizontal="left"/>
    </xf>
    <xf numFmtId="39" fontId="14" fillId="0" borderId="122" xfId="2663" applyNumberFormat="1" applyFont="1" applyFill="1" applyBorder="1" applyAlignment="1" applyProtection="1"/>
    <xf numFmtId="0" fontId="14" fillId="0" borderId="120" xfId="2663" applyFont="1" applyFill="1" applyBorder="1" applyAlignment="1" applyProtection="1">
      <alignment horizontal="center"/>
    </xf>
    <xf numFmtId="0" fontId="14" fillId="0" borderId="120" xfId="2663" applyFont="1" applyFill="1" applyBorder="1" applyAlignment="1" applyProtection="1">
      <alignment horizontal="left"/>
    </xf>
    <xf numFmtId="178" fontId="14" fillId="0" borderId="123" xfId="868" applyNumberFormat="1" applyFont="1" applyFill="1" applyBorder="1"/>
    <xf numFmtId="173" fontId="14" fillId="0" borderId="123" xfId="1172" applyFont="1" applyFill="1" applyBorder="1"/>
    <xf numFmtId="39" fontId="14" fillId="0" borderId="123" xfId="868" applyFont="1" applyFill="1" applyBorder="1" applyAlignment="1">
      <alignment horizontal="center"/>
    </xf>
    <xf numFmtId="49" fontId="14" fillId="0" borderId="119" xfId="795" applyNumberFormat="1" applyFont="1" applyFill="1" applyBorder="1" applyAlignment="1" applyProtection="1">
      <alignment horizontal="left" vertical="center"/>
    </xf>
    <xf numFmtId="39" fontId="16" fillId="0" borderId="119" xfId="868" applyFont="1" applyFill="1" applyBorder="1" applyAlignment="1">
      <alignment vertical="center"/>
    </xf>
    <xf numFmtId="168" fontId="14" fillId="0" borderId="119" xfId="368" applyFont="1" applyFill="1" applyBorder="1" applyAlignment="1"/>
    <xf numFmtId="39" fontId="14" fillId="0" borderId="119" xfId="0" applyFont="1" applyFill="1" applyBorder="1"/>
    <xf numFmtId="168" fontId="14" fillId="0" borderId="123" xfId="368" applyFont="1" applyFill="1" applyBorder="1"/>
    <xf numFmtId="173" fontId="14" fillId="0" borderId="118" xfId="1172" applyFont="1" applyFill="1" applyBorder="1" applyAlignment="1">
      <alignment vertical="center"/>
    </xf>
    <xf numFmtId="173" fontId="14" fillId="0" borderId="123" xfId="1172" applyFont="1" applyFill="1" applyBorder="1" applyAlignment="1">
      <alignment vertical="center"/>
    </xf>
    <xf numFmtId="0" fontId="14" fillId="0" borderId="119" xfId="2663" quotePrefix="1" applyFont="1" applyFill="1" applyBorder="1" applyAlignment="1" applyProtection="1">
      <alignment horizontal="left" wrapText="1"/>
    </xf>
    <xf numFmtId="178" fontId="14" fillId="0" borderId="119" xfId="868" applyNumberFormat="1" applyFont="1" applyFill="1" applyBorder="1" applyAlignment="1">
      <alignment vertical="center"/>
    </xf>
    <xf numFmtId="0" fontId="14" fillId="0" borderId="118" xfId="2663" applyFont="1" applyFill="1" applyBorder="1" applyAlignment="1" applyProtection="1">
      <alignment horizontal="justify"/>
    </xf>
    <xf numFmtId="39" fontId="14" fillId="0" borderId="119" xfId="868" applyFont="1" applyFill="1" applyBorder="1" applyAlignment="1">
      <alignment vertical="center"/>
    </xf>
    <xf numFmtId="173" fontId="16" fillId="0" borderId="118" xfId="1172" applyFont="1" applyFill="1" applyBorder="1"/>
    <xf numFmtId="168" fontId="16" fillId="0" borderId="119" xfId="368" applyFont="1" applyFill="1" applyBorder="1" applyAlignment="1"/>
    <xf numFmtId="168" fontId="16" fillId="0" borderId="119" xfId="368" quotePrefix="1" applyFont="1" applyFill="1" applyBorder="1" applyAlignment="1">
      <alignment horizontal="left"/>
    </xf>
    <xf numFmtId="178" fontId="14" fillId="0" borderId="119" xfId="868" applyNumberFormat="1" applyFont="1" applyFill="1" applyBorder="1"/>
    <xf numFmtId="39" fontId="14" fillId="0" borderId="119" xfId="868" applyFont="1" applyFill="1" applyBorder="1" applyAlignment="1">
      <alignment horizontal="justify"/>
    </xf>
    <xf numFmtId="39" fontId="14" fillId="0" borderId="119" xfId="795" applyNumberFormat="1" applyFont="1" applyFill="1" applyBorder="1"/>
    <xf numFmtId="39" fontId="14" fillId="0" borderId="123" xfId="0" applyFont="1" applyFill="1" applyBorder="1" applyAlignment="1">
      <alignment vertical="center"/>
    </xf>
    <xf numFmtId="39" fontId="14" fillId="0" borderId="123" xfId="0" applyFont="1" applyFill="1" applyBorder="1" applyAlignment="1">
      <alignment horizontal="center" vertical="center"/>
    </xf>
    <xf numFmtId="39" fontId="14" fillId="0" borderId="124" xfId="0" applyFont="1" applyFill="1" applyBorder="1" applyAlignment="1">
      <alignment vertical="center"/>
    </xf>
    <xf numFmtId="39" fontId="14" fillId="0" borderId="123" xfId="2663" applyNumberFormat="1" applyFont="1" applyFill="1" applyBorder="1" applyAlignment="1" applyProtection="1"/>
    <xf numFmtId="0" fontId="14" fillId="0" borderId="123" xfId="2663" applyFont="1" applyFill="1" applyBorder="1" applyAlignment="1">
      <alignment horizontal="center"/>
    </xf>
    <xf numFmtId="0" fontId="14" fillId="0" borderId="123" xfId="2663" applyFont="1" applyFill="1" applyBorder="1" applyAlignment="1" applyProtection="1">
      <alignment horizontal="center"/>
    </xf>
    <xf numFmtId="178" fontId="14" fillId="0" borderId="113" xfId="868" applyNumberFormat="1" applyFont="1" applyFill="1" applyBorder="1"/>
    <xf numFmtId="173" fontId="14" fillId="0" borderId="113" xfId="1172" applyFont="1" applyFill="1" applyBorder="1"/>
    <xf numFmtId="39" fontId="14" fillId="0" borderId="113" xfId="868" applyNumberFormat="1" applyFont="1" applyFill="1" applyBorder="1" applyAlignment="1"/>
    <xf numFmtId="235" fontId="14" fillId="0" borderId="112" xfId="795" applyNumberFormat="1" applyFont="1" applyFill="1" applyBorder="1" applyAlignment="1" applyProtection="1">
      <alignment horizontal="center" vertical="center"/>
    </xf>
    <xf numFmtId="0" fontId="14" fillId="0" borderId="112" xfId="795" applyFont="1" applyFill="1" applyBorder="1" applyAlignment="1">
      <alignment horizontal="right"/>
    </xf>
    <xf numFmtId="2" fontId="14" fillId="0" borderId="113" xfId="795" applyNumberFormat="1" applyFont="1" applyFill="1" applyBorder="1" applyAlignment="1" applyProtection="1">
      <alignment horizontal="right"/>
    </xf>
    <xf numFmtId="0" fontId="14" fillId="0" borderId="113" xfId="795" applyFont="1" applyFill="1" applyBorder="1" applyAlignment="1" applyProtection="1">
      <alignment horizontal="center"/>
    </xf>
    <xf numFmtId="235" fontId="14" fillId="0" borderId="112" xfId="795" applyNumberFormat="1" applyFont="1" applyFill="1" applyBorder="1" applyAlignment="1" applyProtection="1">
      <alignment vertical="center"/>
    </xf>
    <xf numFmtId="39" fontId="14" fillId="0" borderId="113" xfId="368" applyNumberFormat="1" applyFont="1" applyFill="1" applyBorder="1" applyAlignment="1"/>
    <xf numFmtId="39" fontId="16" fillId="0" borderId="113" xfId="868" applyFont="1" applyFill="1" applyBorder="1" applyAlignment="1">
      <alignment horizontal="center"/>
    </xf>
    <xf numFmtId="168" fontId="16" fillId="0" borderId="113" xfId="368" applyFont="1" applyFill="1" applyBorder="1"/>
    <xf numFmtId="168" fontId="14" fillId="0" borderId="113" xfId="368" applyFont="1" applyFill="1" applyBorder="1"/>
    <xf numFmtId="173" fontId="14" fillId="0" borderId="113" xfId="1172" applyFont="1" applyFill="1" applyBorder="1" applyAlignment="1">
      <alignment vertical="center"/>
    </xf>
    <xf numFmtId="39" fontId="14" fillId="0" borderId="113" xfId="868" applyFont="1" applyFill="1" applyBorder="1" applyAlignment="1">
      <alignment horizontal="center" vertical="center"/>
    </xf>
    <xf numFmtId="178" fontId="16" fillId="0" borderId="113" xfId="868" applyNumberFormat="1" applyFont="1" applyFill="1" applyBorder="1" applyAlignment="1">
      <alignment horizontal="right" vertical="center"/>
    </xf>
    <xf numFmtId="39" fontId="14" fillId="0" borderId="113" xfId="0" applyFont="1" applyFill="1" applyBorder="1" applyAlignment="1" applyProtection="1">
      <alignment horizontal="center"/>
      <protection locked="0"/>
    </xf>
    <xf numFmtId="39" fontId="14" fillId="0" borderId="113" xfId="0" applyFont="1" applyFill="1" applyBorder="1" applyAlignment="1">
      <alignment horizontal="center"/>
    </xf>
    <xf numFmtId="224" fontId="16" fillId="0" borderId="113" xfId="368" applyNumberFormat="1" applyFont="1" applyFill="1" applyBorder="1" applyAlignment="1">
      <alignment horizontal="center" vertical="center"/>
    </xf>
    <xf numFmtId="173" fontId="16" fillId="0" borderId="113" xfId="1172" applyFont="1" applyFill="1" applyBorder="1"/>
    <xf numFmtId="4" fontId="16" fillId="0" borderId="113" xfId="368" applyNumberFormat="1" applyFont="1" applyFill="1" applyBorder="1"/>
    <xf numFmtId="39" fontId="16" fillId="0" borderId="113" xfId="0" applyFont="1" applyFill="1" applyBorder="1" applyAlignment="1">
      <alignment horizontal="center"/>
    </xf>
    <xf numFmtId="178" fontId="14" fillId="0" borderId="113" xfId="868" applyNumberFormat="1" applyFont="1" applyFill="1" applyBorder="1" applyAlignment="1">
      <alignment horizontal="right"/>
    </xf>
    <xf numFmtId="37" fontId="14" fillId="0" borderId="113" xfId="868" applyNumberFormat="1" applyFont="1" applyFill="1" applyBorder="1" applyAlignment="1">
      <alignment horizontal="right"/>
    </xf>
    <xf numFmtId="37" fontId="16" fillId="0" borderId="113" xfId="868" applyNumberFormat="1" applyFont="1" applyFill="1" applyBorder="1" applyAlignment="1">
      <alignment horizontal="right" vertical="center"/>
    </xf>
    <xf numFmtId="39" fontId="14" fillId="0" borderId="119" xfId="868" applyFont="1" applyFill="1" applyBorder="1" applyAlignment="1">
      <alignment horizontal="center" vertical="center"/>
    </xf>
    <xf numFmtId="49" fontId="14" fillId="0" borderId="119" xfId="806" applyNumberFormat="1" applyFont="1" applyFill="1" applyBorder="1" applyAlignment="1" applyProtection="1">
      <alignment horizontal="left" vertical="center"/>
    </xf>
    <xf numFmtId="4" fontId="14" fillId="0" borderId="113" xfId="868" applyNumberFormat="1" applyFont="1" applyFill="1" applyBorder="1" applyAlignment="1">
      <alignment vertical="center"/>
    </xf>
    <xf numFmtId="173" fontId="14" fillId="0" borderId="118" xfId="1172" applyNumberFormat="1" applyFont="1" applyFill="1" applyBorder="1" applyAlignment="1">
      <alignment vertical="center"/>
    </xf>
    <xf numFmtId="39" fontId="14" fillId="0" borderId="119" xfId="806" applyFont="1" applyFill="1" applyBorder="1" applyAlignment="1" applyProtection="1">
      <alignment horizontal="left" vertical="center"/>
    </xf>
    <xf numFmtId="39" fontId="14" fillId="0" borderId="112" xfId="868" applyFont="1" applyFill="1" applyBorder="1" applyAlignment="1">
      <alignment vertical="center"/>
    </xf>
    <xf numFmtId="39" fontId="14" fillId="0" borderId="119" xfId="806" quotePrefix="1" applyFont="1" applyFill="1" applyBorder="1" applyAlignment="1" applyProtection="1">
      <alignment horizontal="left" vertical="center"/>
    </xf>
    <xf numFmtId="178" fontId="14" fillId="0" borderId="112" xfId="868" applyNumberFormat="1" applyFont="1" applyFill="1" applyBorder="1" applyAlignment="1">
      <alignment vertical="center"/>
    </xf>
    <xf numFmtId="49" fontId="14" fillId="0" borderId="118" xfId="1172" applyNumberFormat="1" applyFont="1" applyFill="1" applyBorder="1" applyAlignment="1">
      <alignment vertical="center"/>
    </xf>
    <xf numFmtId="168" fontId="14" fillId="0" borderId="113" xfId="368" applyFont="1" applyFill="1" applyBorder="1" applyAlignment="1">
      <alignment vertical="center"/>
    </xf>
    <xf numFmtId="49" fontId="14" fillId="0" borderId="112" xfId="868" applyNumberFormat="1" applyFont="1" applyFill="1" applyBorder="1" applyAlignment="1">
      <alignment vertical="center"/>
    </xf>
    <xf numFmtId="49" fontId="14" fillId="0" borderId="112" xfId="868" quotePrefix="1" applyNumberFormat="1" applyFont="1" applyFill="1" applyBorder="1" applyAlignment="1">
      <alignment horizontal="right"/>
    </xf>
    <xf numFmtId="39" fontId="14" fillId="0" borderId="113" xfId="806" applyFont="1" applyFill="1" applyBorder="1" applyAlignment="1">
      <alignment vertical="center"/>
    </xf>
    <xf numFmtId="39" fontId="14" fillId="0" borderId="113" xfId="806" applyFont="1" applyFill="1" applyBorder="1" applyAlignment="1">
      <alignment horizontal="center" vertical="center"/>
    </xf>
    <xf numFmtId="39" fontId="14" fillId="0" borderId="113" xfId="868" applyFont="1" applyFill="1" applyBorder="1" applyAlignment="1">
      <alignment vertical="center"/>
    </xf>
    <xf numFmtId="9" fontId="14" fillId="0" borderId="119" xfId="909" applyFont="1" applyFill="1" applyBorder="1" applyAlignment="1">
      <alignment vertical="center"/>
    </xf>
    <xf numFmtId="9" fontId="14" fillId="0" borderId="118" xfId="909" applyFont="1" applyFill="1" applyBorder="1" applyAlignment="1">
      <alignment vertical="center"/>
    </xf>
    <xf numFmtId="39" fontId="14" fillId="0" borderId="119" xfId="868" applyFont="1" applyFill="1" applyBorder="1" applyAlignment="1">
      <alignment vertical="center" wrapText="1"/>
    </xf>
    <xf numFmtId="37" fontId="14" fillId="0" borderId="112" xfId="868" applyNumberFormat="1" applyFont="1" applyFill="1" applyBorder="1" applyAlignment="1">
      <alignment vertical="center"/>
    </xf>
    <xf numFmtId="37" fontId="14" fillId="0" borderId="119" xfId="868" applyNumberFormat="1" applyFont="1" applyFill="1" applyBorder="1" applyAlignment="1">
      <alignment vertical="center"/>
    </xf>
    <xf numFmtId="9" fontId="14" fillId="0" borderId="118" xfId="909" applyFont="1" applyFill="1" applyBorder="1" applyAlignment="1">
      <alignment vertical="center" wrapText="1"/>
    </xf>
    <xf numFmtId="49" fontId="14" fillId="0" borderId="125" xfId="810" applyNumberFormat="1" applyFont="1" applyFill="1" applyBorder="1" applyAlignment="1" applyProtection="1">
      <alignment horizontal="justify" vertical="center"/>
    </xf>
    <xf numFmtId="39" fontId="16" fillId="0" borderId="118" xfId="806" applyFont="1" applyFill="1" applyBorder="1" applyAlignment="1" applyProtection="1">
      <alignment horizontal="left" vertical="center"/>
    </xf>
    <xf numFmtId="39" fontId="16" fillId="0" borderId="113" xfId="868" applyFont="1" applyFill="1" applyBorder="1" applyAlignment="1">
      <alignment horizontal="center" vertical="center"/>
    </xf>
    <xf numFmtId="39" fontId="16" fillId="0" borderId="119" xfId="806" applyFont="1" applyFill="1" applyBorder="1" applyAlignment="1" applyProtection="1">
      <alignment horizontal="left" vertical="center"/>
    </xf>
    <xf numFmtId="39" fontId="16" fillId="0" borderId="112" xfId="868" applyFont="1" applyFill="1" applyBorder="1" applyAlignment="1">
      <alignment vertical="center"/>
    </xf>
    <xf numFmtId="178" fontId="16" fillId="0" borderId="112" xfId="868" applyNumberFormat="1" applyFont="1" applyFill="1" applyBorder="1" applyAlignment="1">
      <alignment horizontal="right"/>
    </xf>
    <xf numFmtId="49" fontId="204" fillId="0" borderId="125" xfId="793" applyNumberFormat="1" applyFont="1" applyFill="1" applyBorder="1" applyAlignment="1">
      <alignment horizontal="left" vertical="center" wrapText="1"/>
    </xf>
    <xf numFmtId="173" fontId="14" fillId="0" borderId="121" xfId="1172" applyFont="1" applyFill="1" applyBorder="1" applyAlignment="1">
      <alignment vertical="center"/>
    </xf>
    <xf numFmtId="39" fontId="14" fillId="0" borderId="121" xfId="0" applyFont="1" applyFill="1" applyBorder="1" applyAlignment="1">
      <alignment vertical="center"/>
    </xf>
    <xf numFmtId="39" fontId="14" fillId="0" borderId="121" xfId="806" applyFont="1" applyFill="1" applyBorder="1" applyAlignment="1">
      <alignment horizontal="center" vertical="center"/>
    </xf>
    <xf numFmtId="178" fontId="14" fillId="0" borderId="88" xfId="868" applyNumberFormat="1" applyFont="1" applyFill="1" applyBorder="1" applyAlignment="1">
      <alignment vertical="center"/>
    </xf>
    <xf numFmtId="39" fontId="14" fillId="0" borderId="113" xfId="0" applyFont="1" applyFill="1" applyBorder="1" applyAlignment="1">
      <alignment vertical="center"/>
    </xf>
    <xf numFmtId="39" fontId="14" fillId="0" borderId="119" xfId="0" quotePrefix="1" applyFont="1" applyFill="1" applyBorder="1" applyAlignment="1" applyProtection="1">
      <alignment horizontal="left" vertical="center"/>
    </xf>
    <xf numFmtId="39" fontId="14" fillId="0" borderId="119" xfId="0" applyFont="1" applyFill="1" applyBorder="1" applyAlignment="1" applyProtection="1">
      <alignment horizontal="left" vertical="center"/>
    </xf>
    <xf numFmtId="39" fontId="14" fillId="0" borderId="113" xfId="0" applyFont="1" applyFill="1" applyBorder="1" applyAlignment="1">
      <alignment horizontal="center" vertical="center"/>
    </xf>
    <xf numFmtId="39" fontId="16" fillId="0" borderId="119" xfId="0" applyFont="1" applyFill="1" applyBorder="1" applyAlignment="1" applyProtection="1">
      <alignment horizontal="left" vertical="center"/>
    </xf>
    <xf numFmtId="39" fontId="14" fillId="0" borderId="118" xfId="0" applyFont="1" applyFill="1" applyBorder="1" applyAlignment="1">
      <alignment horizontal="center" vertical="center"/>
    </xf>
    <xf numFmtId="39" fontId="14" fillId="0" borderId="112" xfId="0" applyFont="1" applyFill="1" applyBorder="1" applyAlignment="1">
      <alignment vertical="center"/>
    </xf>
    <xf numFmtId="49" fontId="14" fillId="0" borderId="112" xfId="0" applyNumberFormat="1" applyFont="1" applyFill="1" applyBorder="1" applyAlignment="1">
      <alignment vertical="center"/>
    </xf>
    <xf numFmtId="173" fontId="16" fillId="37" borderId="118" xfId="1172" applyFont="1" applyFill="1" applyBorder="1" applyAlignment="1">
      <alignment vertical="center"/>
    </xf>
    <xf numFmtId="173" fontId="14" fillId="37" borderId="113" xfId="1172" applyFont="1" applyFill="1" applyBorder="1" applyAlignment="1">
      <alignment vertical="center"/>
    </xf>
    <xf numFmtId="39" fontId="14" fillId="37" borderId="113" xfId="868" applyFont="1" applyFill="1" applyBorder="1" applyAlignment="1">
      <alignment vertical="center"/>
    </xf>
    <xf numFmtId="39" fontId="14" fillId="37" borderId="113" xfId="868" applyFont="1" applyFill="1" applyBorder="1" applyAlignment="1">
      <alignment horizontal="center" vertical="center"/>
    </xf>
    <xf numFmtId="9" fontId="16" fillId="37" borderId="119" xfId="1173" applyFont="1" applyFill="1" applyBorder="1" applyAlignment="1">
      <alignment vertical="center"/>
    </xf>
    <xf numFmtId="39" fontId="14" fillId="37" borderId="119" xfId="868" applyFont="1" applyFill="1" applyBorder="1" applyAlignment="1">
      <alignment horizontal="center" vertical="center"/>
    </xf>
    <xf numFmtId="37" fontId="16" fillId="37" borderId="113" xfId="868" applyNumberFormat="1" applyFont="1" applyFill="1" applyBorder="1" applyAlignment="1">
      <alignment horizontal="center" vertical="center"/>
    </xf>
    <xf numFmtId="173" fontId="204" fillId="0" borderId="113" xfId="1172" applyFont="1" applyFill="1" applyBorder="1" applyAlignment="1">
      <alignment vertical="center"/>
    </xf>
    <xf numFmtId="39" fontId="204" fillId="0" borderId="113" xfId="0" applyFont="1" applyFill="1" applyBorder="1" applyAlignment="1">
      <alignment vertical="center"/>
    </xf>
    <xf numFmtId="39" fontId="204" fillId="0" borderId="118" xfId="0" applyFont="1" applyFill="1" applyBorder="1" applyAlignment="1">
      <alignment horizontal="center" vertical="center"/>
    </xf>
    <xf numFmtId="39" fontId="204" fillId="0" borderId="113" xfId="0" applyFont="1" applyFill="1" applyBorder="1" applyAlignment="1">
      <alignment horizontal="center" vertical="center"/>
    </xf>
    <xf numFmtId="178" fontId="157" fillId="0" borderId="112" xfId="868" applyNumberFormat="1" applyFont="1" applyFill="1" applyBorder="1" applyAlignment="1">
      <alignment vertical="center"/>
    </xf>
    <xf numFmtId="173" fontId="16" fillId="38" borderId="113" xfId="0" applyNumberFormat="1" applyFont="1" applyFill="1" applyBorder="1" applyAlignment="1">
      <alignment vertical="center"/>
    </xf>
    <xf numFmtId="39" fontId="14" fillId="38" borderId="113" xfId="868" applyNumberFormat="1" applyFont="1" applyFill="1" applyBorder="1" applyAlignment="1">
      <alignment horizontal="right" vertical="center"/>
    </xf>
    <xf numFmtId="39" fontId="14" fillId="38" borderId="113" xfId="868" applyFont="1" applyFill="1" applyBorder="1" applyAlignment="1">
      <alignment horizontal="center" vertical="center"/>
    </xf>
    <xf numFmtId="49" fontId="16" fillId="38" borderId="113" xfId="0" applyNumberFormat="1" applyFont="1" applyFill="1" applyBorder="1" applyAlignment="1">
      <alignment vertical="center"/>
    </xf>
    <xf numFmtId="39" fontId="19" fillId="0" borderId="119" xfId="806" applyFont="1" applyFill="1" applyBorder="1" applyAlignment="1" applyProtection="1">
      <alignment horizontal="left" vertical="center"/>
    </xf>
    <xf numFmtId="178" fontId="14" fillId="0" borderId="113" xfId="868" applyNumberFormat="1" applyFont="1" applyFill="1" applyBorder="1" applyAlignment="1">
      <alignment horizontal="right" vertical="center"/>
    </xf>
    <xf numFmtId="0" fontId="204" fillId="0" borderId="0" xfId="793" applyFont="1" applyAlignment="1">
      <alignment vertical="center"/>
    </xf>
    <xf numFmtId="39" fontId="14" fillId="0" borderId="119" xfId="806" applyFont="1" applyFill="1" applyBorder="1" applyAlignment="1" applyProtection="1">
      <alignment horizontal="left" vertical="center" wrapText="1"/>
    </xf>
    <xf numFmtId="173" fontId="25" fillId="0" borderId="118" xfId="1172" applyFont="1" applyFill="1" applyBorder="1" applyAlignment="1">
      <alignment vertical="center"/>
    </xf>
    <xf numFmtId="173" fontId="24" fillId="0" borderId="113" xfId="1172" applyFont="1" applyFill="1" applyBorder="1" applyAlignment="1">
      <alignment vertical="center"/>
    </xf>
    <xf numFmtId="39" fontId="24" fillId="0" borderId="113" xfId="0" applyFont="1" applyFill="1" applyBorder="1" applyAlignment="1">
      <alignment vertical="center"/>
    </xf>
    <xf numFmtId="39" fontId="24" fillId="0" borderId="113" xfId="0" applyFont="1" applyFill="1" applyBorder="1" applyAlignment="1">
      <alignment horizontal="center" vertical="center"/>
    </xf>
    <xf numFmtId="39" fontId="25" fillId="0" borderId="119" xfId="0" applyFont="1" applyFill="1" applyBorder="1" applyAlignment="1" applyProtection="1">
      <alignment horizontal="left" vertical="center"/>
    </xf>
    <xf numFmtId="178" fontId="24" fillId="0" borderId="112" xfId="868" applyNumberFormat="1" applyFont="1" applyFill="1" applyBorder="1" applyAlignment="1">
      <alignment vertical="center"/>
    </xf>
    <xf numFmtId="49" fontId="16" fillId="0" borderId="113" xfId="0" applyNumberFormat="1" applyFont="1" applyFill="1" applyBorder="1" applyAlignment="1">
      <alignment vertical="center"/>
    </xf>
    <xf numFmtId="178" fontId="16" fillId="0" borderId="113" xfId="868" applyNumberFormat="1" applyFont="1" applyFill="1" applyBorder="1" applyAlignment="1">
      <alignment horizontal="right"/>
    </xf>
    <xf numFmtId="178" fontId="14" fillId="0" borderId="112" xfId="868" applyNumberFormat="1" applyFont="1" applyFill="1" applyBorder="1" applyAlignment="1">
      <alignment horizontal="right" vertical="center"/>
    </xf>
    <xf numFmtId="4" fontId="24" fillId="0" borderId="113" xfId="868" applyNumberFormat="1" applyFont="1" applyFill="1" applyBorder="1" applyAlignment="1">
      <alignment vertical="center"/>
    </xf>
    <xf numFmtId="39" fontId="24" fillId="0" borderId="113" xfId="868" applyFont="1" applyFill="1" applyBorder="1" applyAlignment="1">
      <alignment horizontal="center" vertical="center"/>
    </xf>
    <xf numFmtId="39" fontId="24" fillId="0" borderId="119" xfId="806" applyFont="1" applyFill="1" applyBorder="1" applyAlignment="1" applyProtection="1">
      <alignment horizontal="left" vertical="center"/>
    </xf>
    <xf numFmtId="39" fontId="24" fillId="0" borderId="119" xfId="868" applyFont="1" applyFill="1" applyBorder="1" applyAlignment="1">
      <alignment vertical="center"/>
    </xf>
    <xf numFmtId="178" fontId="24" fillId="0" borderId="113" xfId="868" applyNumberFormat="1" applyFont="1" applyFill="1" applyBorder="1" applyAlignment="1">
      <alignment horizontal="right"/>
    </xf>
    <xf numFmtId="39" fontId="19" fillId="0" borderId="119" xfId="806" applyFont="1" applyFill="1" applyBorder="1" applyAlignment="1" applyProtection="1">
      <alignment horizontal="left" vertical="center" wrapText="1"/>
    </xf>
    <xf numFmtId="178" fontId="16" fillId="0" borderId="112" xfId="868" quotePrefix="1" applyNumberFormat="1" applyFont="1" applyFill="1" applyBorder="1" applyAlignment="1">
      <alignment horizontal="right"/>
    </xf>
    <xf numFmtId="173" fontId="16" fillId="38" borderId="118" xfId="0" applyNumberFormat="1" applyFont="1" applyFill="1" applyBorder="1" applyAlignment="1">
      <alignment vertical="center"/>
    </xf>
    <xf numFmtId="173" fontId="24" fillId="0" borderId="118" xfId="1172" applyFont="1" applyFill="1" applyBorder="1" applyAlignment="1">
      <alignment vertical="center"/>
    </xf>
    <xf numFmtId="49" fontId="24" fillId="0" borderId="119" xfId="806" applyNumberFormat="1" applyFont="1" applyFill="1" applyBorder="1" applyAlignment="1" applyProtection="1">
      <alignment horizontal="left" vertical="center"/>
    </xf>
    <xf numFmtId="39" fontId="24" fillId="0" borderId="112" xfId="868" applyFont="1" applyFill="1" applyBorder="1" applyAlignment="1">
      <alignment vertical="center"/>
    </xf>
    <xf numFmtId="178" fontId="24" fillId="0" borderId="112" xfId="868" applyNumberFormat="1" applyFont="1" applyFill="1" applyBorder="1" applyAlignment="1">
      <alignment horizontal="right"/>
    </xf>
    <xf numFmtId="39" fontId="14" fillId="0" borderId="112" xfId="868" applyFont="1" applyFill="1" applyBorder="1" applyAlignment="1">
      <alignment horizontal="center" vertical="center"/>
    </xf>
    <xf numFmtId="0" fontId="14" fillId="0" borderId="118" xfId="0" applyNumberFormat="1" applyFont="1" applyFill="1" applyBorder="1" applyAlignment="1">
      <alignment vertical="center"/>
    </xf>
    <xf numFmtId="0" fontId="14" fillId="0" borderId="0" xfId="793" applyFont="1" applyFill="1" applyAlignment="1">
      <alignment vertical="center"/>
    </xf>
    <xf numFmtId="49" fontId="14" fillId="0" borderId="125" xfId="793" applyNumberFormat="1" applyFont="1" applyFill="1" applyBorder="1" applyAlignment="1">
      <alignment horizontal="left" vertical="center" wrapText="1"/>
    </xf>
    <xf numFmtId="39" fontId="24" fillId="0" borderId="113" xfId="806" applyFont="1" applyFill="1" applyBorder="1" applyAlignment="1">
      <alignment vertical="center"/>
    </xf>
    <xf numFmtId="39" fontId="24" fillId="0" borderId="113" xfId="806" applyFont="1" applyFill="1" applyBorder="1" applyAlignment="1">
      <alignment horizontal="center" vertical="center"/>
    </xf>
    <xf numFmtId="178" fontId="24" fillId="0" borderId="119" xfId="868" applyNumberFormat="1" applyFont="1" applyFill="1" applyBorder="1" applyAlignment="1">
      <alignment vertical="center"/>
    </xf>
    <xf numFmtId="168" fontId="14" fillId="0" borderId="113" xfId="1172" applyNumberFormat="1" applyFont="1" applyFill="1" applyBorder="1" applyAlignment="1">
      <alignment vertical="center"/>
    </xf>
    <xf numFmtId="39" fontId="16" fillId="0" borderId="118" xfId="0" applyFont="1" applyFill="1" applyBorder="1" applyAlignment="1">
      <alignment vertical="center"/>
    </xf>
    <xf numFmtId="39" fontId="16" fillId="0" borderId="112" xfId="0" applyFont="1" applyFill="1" applyBorder="1" applyAlignment="1">
      <alignment vertical="center"/>
    </xf>
    <xf numFmtId="49" fontId="16" fillId="0" borderId="119" xfId="0" applyNumberFormat="1" applyFont="1" applyFill="1" applyBorder="1" applyAlignment="1">
      <alignment horizontal="center" vertical="center"/>
    </xf>
    <xf numFmtId="168" fontId="16" fillId="0" borderId="118" xfId="1172" applyNumberFormat="1" applyFont="1" applyFill="1" applyBorder="1"/>
    <xf numFmtId="39" fontId="16" fillId="0" borderId="118" xfId="806" applyFont="1" applyFill="1" applyBorder="1" applyAlignment="1" applyProtection="1">
      <alignment horizontal="left"/>
    </xf>
    <xf numFmtId="39" fontId="14" fillId="0" borderId="119" xfId="806" applyFont="1" applyFill="1" applyBorder="1" applyAlignment="1" applyProtection="1">
      <alignment horizontal="left"/>
    </xf>
    <xf numFmtId="39" fontId="16" fillId="0" borderId="112" xfId="868" applyFont="1" applyFill="1" applyBorder="1"/>
    <xf numFmtId="39" fontId="14" fillId="0" borderId="119" xfId="868" applyFont="1" applyFill="1" applyBorder="1" applyAlignment="1">
      <alignment horizontal="left" vertical="center"/>
    </xf>
    <xf numFmtId="49" fontId="14" fillId="0" borderId="112" xfId="0" applyNumberFormat="1" applyFont="1" applyFill="1" applyBorder="1" applyAlignment="1">
      <alignment horizontal="center" vertical="center"/>
    </xf>
    <xf numFmtId="173" fontId="16" fillId="0" borderId="118" xfId="1172" applyNumberFormat="1" applyFont="1" applyFill="1" applyBorder="1" applyAlignment="1">
      <alignment vertical="center"/>
    </xf>
    <xf numFmtId="9" fontId="16" fillId="0" borderId="119" xfId="1173" applyFont="1" applyFill="1" applyBorder="1" applyAlignment="1">
      <alignment vertical="center"/>
    </xf>
    <xf numFmtId="173" fontId="16" fillId="37" borderId="118" xfId="1172" applyNumberFormat="1" applyFont="1" applyFill="1" applyBorder="1" applyAlignment="1">
      <alignment vertical="center"/>
    </xf>
    <xf numFmtId="0" fontId="14" fillId="0" borderId="118" xfId="0" applyNumberFormat="1" applyFont="1" applyBorder="1" applyAlignment="1" applyProtection="1">
      <alignment horizontal="center" wrapText="1"/>
      <protection hidden="1"/>
    </xf>
    <xf numFmtId="49" fontId="14" fillId="0" borderId="112" xfId="0" applyNumberFormat="1" applyFont="1" applyFill="1" applyBorder="1" applyAlignment="1">
      <alignment horizontal="right" vertical="center"/>
    </xf>
    <xf numFmtId="0" fontId="14" fillId="0" borderId="89" xfId="2663" applyFont="1" applyFill="1" applyBorder="1" applyAlignment="1" applyProtection="1">
      <alignment horizontal="left" wrapText="1"/>
    </xf>
    <xf numFmtId="168" fontId="14" fillId="0" borderId="118" xfId="1172" applyNumberFormat="1" applyFont="1" applyFill="1" applyBorder="1" applyAlignment="1">
      <alignment vertical="center"/>
    </xf>
    <xf numFmtId="39" fontId="16" fillId="0" borderId="119" xfId="0" applyFont="1" applyFill="1" applyBorder="1" applyAlignment="1">
      <alignment vertical="center"/>
    </xf>
    <xf numFmtId="49" fontId="16" fillId="0" borderId="113" xfId="0" applyNumberFormat="1" applyFont="1" applyFill="1" applyBorder="1" applyAlignment="1">
      <alignment horizontal="center" vertical="center"/>
    </xf>
    <xf numFmtId="37" fontId="16" fillId="48" borderId="113" xfId="868" applyNumberFormat="1" applyFont="1" applyFill="1" applyBorder="1" applyAlignment="1">
      <alignment horizontal="center" vertical="center"/>
    </xf>
    <xf numFmtId="39" fontId="14" fillId="48" borderId="119" xfId="868" applyFont="1" applyFill="1" applyBorder="1" applyAlignment="1">
      <alignment horizontal="center" vertical="center"/>
    </xf>
    <xf numFmtId="9" fontId="21" fillId="48" borderId="119" xfId="1173" applyFont="1" applyFill="1" applyBorder="1" applyAlignment="1">
      <alignment vertical="center"/>
    </xf>
    <xf numFmtId="39" fontId="14" fillId="48" borderId="113" xfId="868" applyFont="1" applyFill="1" applyBorder="1" applyAlignment="1">
      <alignment horizontal="center" vertical="center"/>
    </xf>
    <xf numFmtId="39" fontId="14" fillId="48" borderId="113" xfId="868" applyFont="1" applyFill="1" applyBorder="1" applyAlignment="1">
      <alignment vertical="center"/>
    </xf>
    <xf numFmtId="173" fontId="16" fillId="48" borderId="113" xfId="1172" applyFont="1" applyFill="1" applyBorder="1" applyAlignment="1">
      <alignment vertical="center"/>
    </xf>
    <xf numFmtId="39" fontId="14" fillId="0" borderId="89" xfId="0" applyFont="1" applyFill="1" applyBorder="1" applyAlignment="1">
      <alignment vertical="center" wrapText="1"/>
    </xf>
    <xf numFmtId="0" fontId="14" fillId="0" borderId="123" xfId="868" applyNumberFormat="1" applyFont="1" applyFill="1" applyBorder="1" applyAlignment="1">
      <alignment horizontal="center" vertical="center"/>
    </xf>
    <xf numFmtId="242" fontId="14" fillId="0" borderId="124" xfId="868" applyNumberFormat="1" applyFont="1" applyFill="1" applyBorder="1" applyAlignment="1">
      <alignment horizontal="center" vertical="center"/>
    </xf>
    <xf numFmtId="168" fontId="14" fillId="0" borderId="119" xfId="368" applyFont="1" applyFill="1" applyBorder="1" applyAlignment="1">
      <alignment vertical="center"/>
    </xf>
    <xf numFmtId="39" fontId="14" fillId="0" borderId="123" xfId="868" applyFont="1" applyFill="1" applyBorder="1" applyAlignment="1">
      <alignment horizontal="center" vertical="center"/>
    </xf>
    <xf numFmtId="168" fontId="14" fillId="0" borderId="123" xfId="368" applyFont="1" applyFill="1" applyBorder="1" applyAlignment="1">
      <alignment vertical="center"/>
    </xf>
    <xf numFmtId="168" fontId="14" fillId="0" borderId="118" xfId="368" applyFont="1" applyFill="1" applyBorder="1" applyAlignment="1">
      <alignment vertical="center"/>
    </xf>
    <xf numFmtId="0" fontId="13" fillId="43" borderId="0" xfId="2562" applyNumberFormat="1" applyFill="1"/>
    <xf numFmtId="0" fontId="200" fillId="43" borderId="0" xfId="2562" applyNumberFormat="1" applyFont="1" applyFill="1" applyAlignment="1">
      <alignment horizontal="left"/>
    </xf>
    <xf numFmtId="0" fontId="13" fillId="0" borderId="0" xfId="2562" applyNumberFormat="1"/>
    <xf numFmtId="0" fontId="13" fillId="43" borderId="0" xfId="2562" applyNumberFormat="1" applyFont="1" applyFill="1"/>
    <xf numFmtId="0" fontId="13" fillId="0" borderId="0" xfId="2562" applyNumberFormat="1" applyFont="1"/>
    <xf numFmtId="39" fontId="13" fillId="43" borderId="0" xfId="868" applyFont="1" applyFill="1" applyAlignment="1">
      <alignment vertical="center"/>
    </xf>
    <xf numFmtId="39" fontId="13" fillId="43" borderId="0" xfId="868" applyFont="1" applyFill="1" applyBorder="1" applyAlignment="1">
      <alignment vertical="center"/>
    </xf>
    <xf numFmtId="0" fontId="228" fillId="43" borderId="0" xfId="2562" applyNumberFormat="1" applyFont="1" applyFill="1" applyAlignment="1"/>
    <xf numFmtId="0" fontId="228" fillId="0" borderId="0" xfId="2562" applyNumberFormat="1" applyFont="1" applyFill="1" applyAlignment="1"/>
    <xf numFmtId="39" fontId="13" fillId="0" borderId="0" xfId="868" applyFont="1" applyFill="1" applyBorder="1" applyAlignment="1">
      <alignment vertical="center"/>
    </xf>
    <xf numFmtId="39" fontId="13" fillId="0" borderId="0" xfId="868" applyFont="1" applyFill="1" applyAlignment="1">
      <alignment vertical="center"/>
    </xf>
    <xf numFmtId="173" fontId="14" fillId="0" borderId="1" xfId="368" applyNumberFormat="1" applyFont="1" applyFill="1" applyBorder="1" applyAlignment="1">
      <alignment vertical="center"/>
    </xf>
    <xf numFmtId="173" fontId="14" fillId="38" borderId="45" xfId="868" applyNumberFormat="1" applyFont="1" applyFill="1" applyBorder="1" applyAlignment="1">
      <alignment vertical="center"/>
    </xf>
    <xf numFmtId="173" fontId="14" fillId="37" borderId="45" xfId="1172" applyNumberFormat="1" applyFont="1" applyFill="1" applyBorder="1" applyAlignment="1">
      <alignment vertical="center"/>
    </xf>
    <xf numFmtId="204" fontId="14" fillId="0" borderId="45" xfId="0" applyNumberFormat="1" applyFont="1" applyFill="1" applyBorder="1" applyAlignment="1">
      <alignment vertical="center"/>
    </xf>
    <xf numFmtId="173" fontId="16" fillId="0" borderId="45" xfId="1172" applyNumberFormat="1" applyFont="1" applyFill="1" applyBorder="1" applyAlignment="1">
      <alignment vertical="center"/>
    </xf>
    <xf numFmtId="173" fontId="157" fillId="0" borderId="45" xfId="1172" applyNumberFormat="1" applyFont="1" applyFill="1" applyBorder="1" applyAlignment="1">
      <alignment vertical="center"/>
    </xf>
    <xf numFmtId="173" fontId="157" fillId="0" borderId="45" xfId="0" applyNumberFormat="1" applyFont="1" applyFill="1" applyBorder="1" applyAlignment="1" applyProtection="1">
      <alignment vertical="center"/>
      <protection locked="0"/>
    </xf>
    <xf numFmtId="173" fontId="157" fillId="0" borderId="45" xfId="0" applyNumberFormat="1" applyFont="1" applyFill="1" applyBorder="1" applyAlignment="1">
      <alignment vertical="center"/>
    </xf>
    <xf numFmtId="173" fontId="157" fillId="0" borderId="45" xfId="868" applyNumberFormat="1" applyFont="1" applyFill="1" applyBorder="1" applyAlignment="1">
      <alignment vertical="center"/>
    </xf>
    <xf numFmtId="173" fontId="14" fillId="0" borderId="121" xfId="0" applyNumberFormat="1" applyFont="1" applyFill="1" applyBorder="1" applyAlignment="1" applyProtection="1">
      <alignment vertical="center"/>
      <protection locked="0"/>
    </xf>
    <xf numFmtId="173" fontId="14" fillId="37" borderId="45" xfId="1172" applyFont="1" applyFill="1" applyBorder="1" applyAlignment="1">
      <alignment vertical="center"/>
    </xf>
    <xf numFmtId="173" fontId="14" fillId="0" borderId="45" xfId="1172" applyFont="1" applyFill="1" applyBorder="1" applyAlignment="1">
      <alignment vertical="center"/>
    </xf>
    <xf numFmtId="168" fontId="14" fillId="0" borderId="45" xfId="1172" applyNumberFormat="1" applyFont="1" applyFill="1" applyBorder="1" applyAlignment="1">
      <alignment vertical="center"/>
    </xf>
    <xf numFmtId="168" fontId="16" fillId="0" borderId="45" xfId="1172" applyNumberFormat="1" applyFont="1" applyFill="1" applyBorder="1" applyAlignment="1">
      <alignment vertical="center"/>
    </xf>
    <xf numFmtId="168" fontId="24" fillId="0" borderId="45" xfId="1172" applyNumberFormat="1" applyFont="1" applyFill="1" applyBorder="1" applyAlignment="1">
      <alignment vertical="center"/>
    </xf>
    <xf numFmtId="173" fontId="24" fillId="0" borderId="45" xfId="1172" applyFont="1" applyFill="1" applyBorder="1" applyAlignment="1">
      <alignment vertical="center"/>
    </xf>
    <xf numFmtId="49" fontId="14" fillId="0" borderId="45" xfId="1172" applyNumberFormat="1" applyFont="1" applyFill="1" applyBorder="1" applyAlignment="1">
      <alignment vertical="center"/>
    </xf>
    <xf numFmtId="173" fontId="16" fillId="0" borderId="45" xfId="1172" applyFont="1" applyFill="1" applyBorder="1" applyAlignment="1">
      <alignment vertical="center"/>
    </xf>
    <xf numFmtId="173" fontId="204" fillId="0" borderId="45" xfId="1172" applyFont="1" applyFill="1" applyBorder="1" applyAlignment="1">
      <alignment vertical="center"/>
    </xf>
    <xf numFmtId="173" fontId="14" fillId="48" borderId="45" xfId="1172" applyFont="1" applyFill="1" applyBorder="1" applyAlignment="1">
      <alignment vertical="center"/>
    </xf>
    <xf numFmtId="173" fontId="14" fillId="50" borderId="45" xfId="868" applyNumberFormat="1" applyFont="1" applyFill="1" applyBorder="1" applyAlignment="1">
      <alignment vertical="top"/>
    </xf>
    <xf numFmtId="173" fontId="14" fillId="37" borderId="45" xfId="868" applyNumberFormat="1" applyFont="1" applyFill="1" applyBorder="1" applyAlignment="1">
      <alignment vertical="top"/>
    </xf>
    <xf numFmtId="173" fontId="14" fillId="0" borderId="45" xfId="868" applyNumberFormat="1" applyFont="1" applyFill="1" applyBorder="1" applyAlignment="1">
      <alignment vertical="top"/>
    </xf>
    <xf numFmtId="173" fontId="14" fillId="0" borderId="45" xfId="814" applyNumberFormat="1" applyFont="1" applyFill="1" applyBorder="1" applyAlignment="1">
      <alignment vertical="top"/>
    </xf>
    <xf numFmtId="173" fontId="16" fillId="0" borderId="45" xfId="868" applyNumberFormat="1" applyFont="1" applyFill="1" applyBorder="1" applyAlignment="1">
      <alignment vertical="top"/>
    </xf>
    <xf numFmtId="173" fontId="14" fillId="0" borderId="45" xfId="1173" applyNumberFormat="1" applyFont="1" applyFill="1" applyBorder="1" applyAlignment="1">
      <alignment vertical="top"/>
    </xf>
    <xf numFmtId="173" fontId="166" fillId="0" borderId="45" xfId="868" applyNumberFormat="1" applyFont="1" applyFill="1" applyBorder="1" applyAlignment="1">
      <alignment vertical="top"/>
    </xf>
    <xf numFmtId="223" fontId="14" fillId="0" borderId="45" xfId="868" applyNumberFormat="1" applyFont="1" applyFill="1" applyBorder="1" applyAlignment="1">
      <alignment vertical="top"/>
    </xf>
    <xf numFmtId="173" fontId="163" fillId="0" borderId="126" xfId="0" applyNumberFormat="1" applyFont="1" applyFill="1" applyBorder="1" applyAlignment="1">
      <alignment vertical="center"/>
    </xf>
    <xf numFmtId="0" fontId="0" fillId="43" borderId="0" xfId="2562" applyNumberFormat="1" applyFont="1" applyFill="1"/>
    <xf numFmtId="0" fontId="16" fillId="0" borderId="123" xfId="869" applyFont="1" applyFill="1" applyBorder="1" applyAlignment="1">
      <alignment horizontal="center"/>
    </xf>
    <xf numFmtId="0" fontId="16" fillId="0" borderId="119" xfId="869" applyFont="1" applyFill="1" applyBorder="1" applyAlignment="1">
      <alignment horizontal="center"/>
    </xf>
    <xf numFmtId="37" fontId="16" fillId="0" borderId="121" xfId="868" applyNumberFormat="1" applyFont="1" applyFill="1" applyBorder="1" applyAlignment="1">
      <alignment horizontal="center"/>
    </xf>
    <xf numFmtId="37" fontId="16" fillId="0" borderId="98" xfId="868" applyNumberFormat="1" applyFont="1" applyFill="1" applyBorder="1" applyAlignment="1">
      <alignment horizontal="center"/>
    </xf>
    <xf numFmtId="39" fontId="16" fillId="0" borderId="98" xfId="868" applyFont="1" applyFill="1" applyBorder="1" applyAlignment="1">
      <alignment horizontal="left"/>
    </xf>
    <xf numFmtId="203" fontId="16" fillId="0" borderId="121" xfId="435" applyNumberFormat="1" applyFont="1" applyFill="1" applyBorder="1" applyAlignment="1"/>
    <xf numFmtId="37" fontId="16" fillId="41" borderId="127" xfId="868" applyNumberFormat="1" applyFont="1" applyFill="1" applyBorder="1" applyAlignment="1">
      <alignment horizontal="center"/>
    </xf>
    <xf numFmtId="37" fontId="16" fillId="41" borderId="119" xfId="868" applyNumberFormat="1" applyFont="1" applyFill="1" applyBorder="1" applyAlignment="1">
      <alignment horizontal="center"/>
    </xf>
    <xf numFmtId="39" fontId="16" fillId="41" borderId="119" xfId="868" applyFont="1" applyFill="1" applyBorder="1" applyAlignment="1">
      <alignment horizontal="left"/>
    </xf>
    <xf numFmtId="173" fontId="16" fillId="41" borderId="127" xfId="1172" applyFont="1" applyFill="1" applyBorder="1" applyAlignment="1">
      <alignment horizontal="right"/>
    </xf>
    <xf numFmtId="39" fontId="14" fillId="0" borderId="0" xfId="806" applyFont="1" applyBorder="1"/>
    <xf numFmtId="0" fontId="14" fillId="0" borderId="0" xfId="2548" applyFont="1" applyBorder="1" applyAlignment="1">
      <alignment horizontal="center"/>
    </xf>
    <xf numFmtId="203" fontId="14" fillId="0" borderId="0" xfId="2548" applyNumberFormat="1" applyFont="1" applyBorder="1"/>
    <xf numFmtId="168" fontId="204" fillId="0" borderId="0" xfId="368" applyNumberFormat="1" applyFont="1" applyBorder="1"/>
    <xf numFmtId="0" fontId="204" fillId="0" borderId="0" xfId="2536" applyFont="1" applyBorder="1"/>
    <xf numFmtId="37" fontId="16" fillId="0" borderId="127" xfId="868" applyNumberFormat="1" applyFont="1" applyFill="1" applyBorder="1" applyAlignment="1">
      <alignment horizontal="center"/>
    </xf>
    <xf numFmtId="39" fontId="16" fillId="0" borderId="119" xfId="868" applyFont="1" applyFill="1" applyBorder="1" applyAlignment="1">
      <alignment horizontal="left"/>
    </xf>
    <xf numFmtId="203" fontId="16" fillId="0" borderId="127" xfId="435" applyNumberFormat="1" applyFont="1" applyFill="1" applyBorder="1" applyAlignment="1"/>
    <xf numFmtId="37" fontId="16" fillId="0" borderId="73" xfId="868" applyNumberFormat="1" applyFont="1" applyFill="1" applyBorder="1" applyAlignment="1">
      <alignment horizontal="right"/>
    </xf>
    <xf numFmtId="37" fontId="16" fillId="0" borderId="127" xfId="868" applyNumberFormat="1" applyFont="1" applyFill="1" applyBorder="1" applyAlignment="1">
      <alignment horizontal="right"/>
    </xf>
    <xf numFmtId="173" fontId="16" fillId="0" borderId="86" xfId="1172" applyFont="1" applyFill="1" applyBorder="1" applyAlignment="1">
      <alignment horizontal="right"/>
    </xf>
    <xf numFmtId="37" fontId="16" fillId="0" borderId="128" xfId="868" applyNumberFormat="1" applyFont="1" applyFill="1" applyBorder="1" applyAlignment="1">
      <alignment horizontal="center" vertical="center"/>
    </xf>
    <xf numFmtId="37" fontId="16" fillId="0" borderId="129" xfId="868" applyNumberFormat="1" applyFont="1" applyFill="1" applyBorder="1" applyAlignment="1">
      <alignment horizontal="center"/>
    </xf>
    <xf numFmtId="39" fontId="16" fillId="0" borderId="129" xfId="868" applyFont="1" applyFill="1" applyBorder="1" applyAlignment="1">
      <alignment horizontal="left"/>
    </xf>
    <xf numFmtId="173" fontId="16" fillId="0" borderId="128" xfId="1172" applyFont="1" applyFill="1" applyBorder="1" applyAlignment="1">
      <alignment horizontal="right"/>
    </xf>
    <xf numFmtId="39" fontId="14" fillId="0" borderId="129" xfId="868" applyFont="1" applyFill="1" applyBorder="1" applyAlignment="1">
      <alignment horizontal="left" wrapText="1"/>
    </xf>
    <xf numFmtId="37" fontId="16" fillId="37" borderId="102" xfId="868" applyNumberFormat="1" applyFont="1" applyFill="1" applyBorder="1" applyAlignment="1">
      <alignment horizontal="center" vertical="center"/>
    </xf>
    <xf numFmtId="39" fontId="14" fillId="37" borderId="101" xfId="868" applyFont="1" applyFill="1" applyBorder="1" applyAlignment="1">
      <alignment horizontal="center" vertical="center"/>
    </xf>
    <xf numFmtId="39" fontId="16" fillId="37" borderId="101" xfId="868" applyFont="1" applyFill="1" applyBorder="1" applyAlignment="1">
      <alignment vertical="center"/>
    </xf>
    <xf numFmtId="39" fontId="14" fillId="37" borderId="102" xfId="868" applyFont="1" applyFill="1" applyBorder="1" applyAlignment="1">
      <alignment horizontal="center" vertical="center"/>
    </xf>
    <xf numFmtId="39" fontId="14" fillId="37" borderId="102" xfId="868" applyNumberFormat="1" applyFont="1" applyFill="1" applyBorder="1" applyAlignment="1">
      <alignment horizontal="right" vertical="center"/>
    </xf>
    <xf numFmtId="173" fontId="14" fillId="37" borderId="102" xfId="868" applyNumberFormat="1" applyFont="1" applyFill="1" applyBorder="1" applyAlignment="1">
      <alignment vertical="center"/>
    </xf>
    <xf numFmtId="173" fontId="16" fillId="37" borderId="70" xfId="0" applyNumberFormat="1" applyFont="1" applyFill="1" applyBorder="1" applyAlignment="1">
      <alignment vertical="center"/>
    </xf>
    <xf numFmtId="178" fontId="16" fillId="0" borderId="102" xfId="868" applyNumberFormat="1" applyFont="1" applyFill="1" applyBorder="1" applyAlignment="1">
      <alignment horizontal="center" vertical="center"/>
    </xf>
    <xf numFmtId="37" fontId="14" fillId="0" borderId="103" xfId="868" applyNumberFormat="1" applyFont="1" applyFill="1" applyBorder="1" applyAlignment="1">
      <alignment horizontal="center" vertical="center"/>
    </xf>
    <xf numFmtId="39" fontId="16" fillId="0" borderId="101" xfId="868" applyFont="1" applyFill="1" applyBorder="1" applyAlignment="1">
      <alignment vertical="center"/>
    </xf>
    <xf numFmtId="39" fontId="14" fillId="0" borderId="102" xfId="0" applyFont="1" applyFill="1" applyBorder="1" applyAlignment="1">
      <alignment horizontal="center" vertical="center"/>
    </xf>
    <xf numFmtId="39" fontId="14" fillId="0" borderId="102" xfId="0" applyNumberFormat="1" applyFont="1" applyFill="1" applyBorder="1" applyAlignment="1">
      <alignment horizontal="right" vertical="center"/>
    </xf>
    <xf numFmtId="37" fontId="14" fillId="0" borderId="102" xfId="868" applyNumberFormat="1" applyFont="1" applyFill="1" applyBorder="1" applyAlignment="1">
      <alignment horizontal="center"/>
    </xf>
    <xf numFmtId="178" fontId="14" fillId="0" borderId="103" xfId="868" applyNumberFormat="1" applyFont="1" applyFill="1" applyBorder="1" applyAlignment="1">
      <alignment horizontal="center" vertical="center"/>
    </xf>
    <xf numFmtId="39" fontId="14" fillId="0" borderId="102" xfId="0" applyFont="1" applyFill="1" applyBorder="1" applyAlignment="1" applyProtection="1">
      <alignment horizontal="center" vertical="center"/>
      <protection locked="0"/>
    </xf>
    <xf numFmtId="39" fontId="14" fillId="0" borderId="102" xfId="868" applyNumberFormat="1" applyFont="1" applyFill="1" applyBorder="1" applyAlignment="1">
      <alignment horizontal="right" vertical="center"/>
    </xf>
    <xf numFmtId="173" fontId="14" fillId="0" borderId="102" xfId="868" applyNumberFormat="1" applyFont="1" applyFill="1" applyBorder="1" applyAlignment="1">
      <alignment vertical="center"/>
    </xf>
    <xf numFmtId="173" fontId="14" fillId="0" borderId="102" xfId="0" applyNumberFormat="1" applyFont="1" applyFill="1" applyBorder="1" applyAlignment="1">
      <alignment vertical="center"/>
    </xf>
    <xf numFmtId="37" fontId="14" fillId="0" borderId="102" xfId="868" applyNumberFormat="1" applyFont="1" applyFill="1" applyBorder="1" applyAlignment="1">
      <alignment horizontal="center" vertical="center"/>
    </xf>
    <xf numFmtId="39" fontId="14" fillId="0" borderId="102" xfId="868" applyFont="1" applyFill="1" applyBorder="1" applyAlignment="1">
      <alignment horizontal="center" vertical="center"/>
    </xf>
    <xf numFmtId="37" fontId="14" fillId="0" borderId="127" xfId="868" applyNumberFormat="1" applyFont="1" applyFill="1" applyBorder="1" applyAlignment="1">
      <alignment horizontal="center" vertical="center"/>
    </xf>
    <xf numFmtId="39" fontId="14" fillId="0" borderId="101" xfId="0" applyFont="1" applyFill="1" applyBorder="1" applyAlignment="1">
      <alignment vertical="center"/>
    </xf>
    <xf numFmtId="178" fontId="14" fillId="0" borderId="102" xfId="868" applyNumberFormat="1" applyFont="1" applyFill="1" applyBorder="1" applyAlignment="1">
      <alignment horizontal="center" vertical="center"/>
    </xf>
    <xf numFmtId="49" fontId="14" fillId="0" borderId="102" xfId="0" applyNumberFormat="1" applyFont="1" applyFill="1" applyBorder="1" applyAlignment="1">
      <alignment horizontal="center" vertical="center"/>
    </xf>
    <xf numFmtId="49" fontId="14" fillId="0" borderId="96" xfId="0" applyNumberFormat="1" applyFont="1" applyFill="1" applyBorder="1" applyAlignment="1">
      <alignment horizontal="center" vertical="center"/>
    </xf>
    <xf numFmtId="39" fontId="14" fillId="0" borderId="98" xfId="0" applyFont="1" applyFill="1" applyBorder="1" applyAlignment="1">
      <alignment vertical="center"/>
    </xf>
    <xf numFmtId="39" fontId="14" fillId="0" borderId="96" xfId="0" applyFont="1" applyFill="1" applyBorder="1" applyAlignment="1">
      <alignment horizontal="center" vertical="center"/>
    </xf>
    <xf numFmtId="39" fontId="14" fillId="0" borderId="98" xfId="0" applyFont="1" applyFill="1" applyBorder="1" applyAlignment="1">
      <alignment horizontal="center" vertical="center"/>
    </xf>
    <xf numFmtId="39" fontId="14" fillId="0" borderId="88" xfId="0" applyNumberFormat="1" applyFont="1" applyFill="1" applyBorder="1" applyAlignment="1">
      <alignment horizontal="right" vertical="center"/>
    </xf>
    <xf numFmtId="173" fontId="14" fillId="0" borderId="96" xfId="0" applyNumberFormat="1" applyFont="1" applyFill="1" applyBorder="1" applyAlignment="1">
      <alignment vertical="center"/>
    </xf>
    <xf numFmtId="37" fontId="16" fillId="42" borderId="127" xfId="868" applyNumberFormat="1" applyFont="1" applyFill="1" applyBorder="1" applyAlignment="1">
      <alignment horizontal="center" vertical="center"/>
    </xf>
    <xf numFmtId="37" fontId="16" fillId="42" borderId="119" xfId="868" applyNumberFormat="1" applyFont="1" applyFill="1" applyBorder="1" applyAlignment="1">
      <alignment horizontal="center"/>
    </xf>
    <xf numFmtId="39" fontId="16" fillId="42" borderId="119" xfId="868" applyFont="1" applyFill="1" applyBorder="1" applyAlignment="1">
      <alignment horizontal="left"/>
    </xf>
    <xf numFmtId="173" fontId="16" fillId="42" borderId="127" xfId="1172" applyFont="1" applyFill="1" applyBorder="1" applyAlignment="1">
      <alignment horizontal="right"/>
    </xf>
    <xf numFmtId="37" fontId="16" fillId="0" borderId="127" xfId="868" applyNumberFormat="1" applyFont="1" applyFill="1" applyBorder="1" applyAlignment="1">
      <alignment horizontal="center" vertical="center"/>
    </xf>
    <xf numFmtId="173" fontId="16" fillId="0" borderId="127" xfId="1172" applyFont="1" applyFill="1" applyBorder="1" applyAlignment="1">
      <alignment horizontal="right"/>
    </xf>
    <xf numFmtId="37" fontId="16" fillId="0" borderId="130" xfId="868" applyNumberFormat="1" applyFont="1" applyFill="1" applyBorder="1" applyAlignment="1">
      <alignment horizontal="center"/>
    </xf>
    <xf numFmtId="37" fontId="16" fillId="0" borderId="84" xfId="868" applyNumberFormat="1" applyFont="1" applyFill="1" applyBorder="1" applyAlignment="1">
      <alignment horizontal="center"/>
    </xf>
    <xf numFmtId="39" fontId="16" fillId="0" borderId="131" xfId="868" applyFont="1" applyFill="1" applyBorder="1" applyAlignment="1">
      <alignment horizontal="center"/>
    </xf>
    <xf numFmtId="203" fontId="197" fillId="0" borderId="130" xfId="806" applyNumberFormat="1" applyFont="1" applyBorder="1" applyAlignment="1">
      <alignment horizontal="center" vertical="center"/>
    </xf>
    <xf numFmtId="37" fontId="16" fillId="0" borderId="34" xfId="868" applyNumberFormat="1" applyFont="1" applyFill="1" applyBorder="1" applyAlignment="1">
      <alignment horizontal="center"/>
    </xf>
    <xf numFmtId="0" fontId="16" fillId="0" borderId="127" xfId="869" applyFont="1" applyFill="1" applyBorder="1" applyAlignment="1">
      <alignment horizontal="right"/>
    </xf>
    <xf numFmtId="39" fontId="16" fillId="0" borderId="119" xfId="868" applyFont="1" applyFill="1" applyBorder="1" applyAlignment="1"/>
    <xf numFmtId="0" fontId="16" fillId="0" borderId="127" xfId="869" applyFont="1" applyFill="1" applyBorder="1" applyAlignment="1">
      <alignment horizontal="center"/>
    </xf>
    <xf numFmtId="39" fontId="206" fillId="0" borderId="119" xfId="868" applyFont="1" applyFill="1" applyBorder="1" applyAlignment="1"/>
    <xf numFmtId="0" fontId="14" fillId="0" borderId="127" xfId="869" applyFont="1" applyFill="1" applyBorder="1" applyAlignment="1">
      <alignment horizontal="right"/>
    </xf>
    <xf numFmtId="0" fontId="14" fillId="0" borderId="119" xfId="869" applyFont="1" applyFill="1" applyBorder="1" applyAlignment="1">
      <alignment horizontal="center"/>
    </xf>
    <xf numFmtId="39" fontId="157" fillId="0" borderId="119" xfId="868" applyFont="1" applyFill="1" applyBorder="1" applyAlignment="1"/>
    <xf numFmtId="0" fontId="16" fillId="0" borderId="126" xfId="869" applyFont="1" applyFill="1" applyBorder="1" applyAlignment="1">
      <alignment horizontal="center"/>
    </xf>
    <xf numFmtId="0" fontId="16" fillId="0" borderId="75" xfId="869" applyFont="1" applyFill="1" applyBorder="1" applyAlignment="1">
      <alignment horizontal="center"/>
    </xf>
    <xf numFmtId="39" fontId="157" fillId="0" borderId="75" xfId="868" applyFont="1" applyFill="1" applyBorder="1" applyAlignment="1"/>
    <xf numFmtId="39" fontId="19" fillId="0" borderId="60" xfId="868" applyFont="1" applyFill="1" applyBorder="1" applyAlignment="1"/>
    <xf numFmtId="39" fontId="19" fillId="0" borderId="0" xfId="2536" applyNumberFormat="1" applyFont="1"/>
    <xf numFmtId="9" fontId="14" fillId="0" borderId="107" xfId="1173" applyFont="1" applyFill="1" applyBorder="1" applyAlignment="1">
      <alignment vertical="justify"/>
    </xf>
    <xf numFmtId="37" fontId="14" fillId="0" borderId="113" xfId="868" applyNumberFormat="1" applyFont="1" applyFill="1" applyBorder="1"/>
    <xf numFmtId="49" fontId="16" fillId="0" borderId="113" xfId="0" applyNumberFormat="1" applyFont="1" applyFill="1" applyBorder="1" applyAlignment="1">
      <alignment horizontal="right"/>
    </xf>
    <xf numFmtId="176" fontId="14" fillId="0" borderId="113" xfId="368" applyNumberFormat="1" applyFont="1" applyFill="1" applyBorder="1" applyAlignment="1">
      <alignment horizontal="center" vertical="center"/>
    </xf>
    <xf numFmtId="37" fontId="14" fillId="0" borderId="113" xfId="868" applyNumberFormat="1" applyFont="1" applyFill="1" applyBorder="1" applyAlignment="1">
      <alignment horizontal="right" vertical="center"/>
    </xf>
    <xf numFmtId="49" fontId="16" fillId="0" borderId="113" xfId="0" applyNumberFormat="1" applyFont="1" applyFill="1" applyBorder="1"/>
    <xf numFmtId="37" fontId="14" fillId="0" borderId="123" xfId="868" applyNumberFormat="1" applyFont="1" applyFill="1" applyBorder="1"/>
    <xf numFmtId="49" fontId="14" fillId="0" borderId="123" xfId="0" applyNumberFormat="1" applyFont="1" applyFill="1" applyBorder="1" applyAlignment="1">
      <alignment vertical="center"/>
    </xf>
    <xf numFmtId="224" fontId="16" fillId="0" borderId="123" xfId="368" applyNumberFormat="1" applyFont="1" applyFill="1" applyBorder="1" applyAlignment="1">
      <alignment horizontal="center" vertical="center"/>
    </xf>
    <xf numFmtId="39" fontId="14" fillId="0" borderId="123" xfId="0" applyFont="1" applyFill="1" applyBorder="1" applyAlignment="1" applyProtection="1">
      <alignment horizontal="center"/>
      <protection locked="0"/>
    </xf>
    <xf numFmtId="224" fontId="16" fillId="0" borderId="91" xfId="368" applyNumberFormat="1" applyFont="1" applyFill="1" applyBorder="1" applyAlignment="1">
      <alignment horizontal="center" vertical="center"/>
    </xf>
    <xf numFmtId="39" fontId="14" fillId="0" borderId="91" xfId="0" applyFont="1" applyFill="1" applyBorder="1" applyAlignment="1" applyProtection="1">
      <alignment horizontal="center"/>
      <protection locked="0"/>
    </xf>
    <xf numFmtId="173" fontId="14" fillId="0" borderId="91" xfId="1172" applyFont="1" applyFill="1" applyBorder="1"/>
    <xf numFmtId="173" fontId="14" fillId="0" borderId="70" xfId="1172" applyFont="1" applyFill="1" applyBorder="1"/>
    <xf numFmtId="178" fontId="14" fillId="0" borderId="86" xfId="868" quotePrefix="1" applyNumberFormat="1" applyFont="1" applyFill="1" applyBorder="1" applyAlignment="1">
      <alignment horizontal="right"/>
    </xf>
    <xf numFmtId="0" fontId="14" fillId="0" borderId="86" xfId="810" applyNumberFormat="1" applyFont="1" applyFill="1" applyBorder="1" applyAlignment="1">
      <alignment horizontal="center" vertical="justify"/>
    </xf>
    <xf numFmtId="37" fontId="14" fillId="0" borderId="86" xfId="868" applyNumberFormat="1" applyFont="1" applyFill="1" applyBorder="1" applyAlignment="1">
      <alignment vertical="center"/>
    </xf>
    <xf numFmtId="37" fontId="14" fillId="0" borderId="105" xfId="868" applyNumberFormat="1" applyFont="1" applyFill="1" applyBorder="1"/>
    <xf numFmtId="178" fontId="14" fillId="0" borderId="105" xfId="868" quotePrefix="1" applyNumberFormat="1" applyFont="1" applyFill="1" applyBorder="1" applyAlignment="1">
      <alignment horizontal="right"/>
    </xf>
    <xf numFmtId="37" fontId="14" fillId="0" borderId="105" xfId="868" applyNumberFormat="1" applyFont="1" applyFill="1" applyBorder="1" applyAlignment="1">
      <alignment vertical="center"/>
    </xf>
    <xf numFmtId="37" fontId="16" fillId="0" borderId="105" xfId="868" applyNumberFormat="1" applyFont="1" applyFill="1" applyBorder="1" applyAlignment="1">
      <alignment horizontal="right" vertical="center"/>
    </xf>
    <xf numFmtId="37" fontId="14" fillId="0" borderId="105" xfId="868" applyNumberFormat="1" applyFont="1" applyFill="1" applyBorder="1" applyAlignment="1">
      <alignment horizontal="right"/>
    </xf>
    <xf numFmtId="37" fontId="14" fillId="0" borderId="105" xfId="868" applyNumberFormat="1" applyFont="1" applyFill="1" applyBorder="1" applyAlignment="1">
      <alignment horizontal="right" vertical="center"/>
    </xf>
    <xf numFmtId="39" fontId="14" fillId="0" borderId="69" xfId="810" applyFont="1" applyFill="1" applyBorder="1" applyAlignment="1" applyProtection="1">
      <alignment horizontal="left" vertical="justify"/>
    </xf>
    <xf numFmtId="39" fontId="14" fillId="0" borderId="60" xfId="810" applyFont="1" applyFill="1" applyBorder="1" applyAlignment="1" applyProtection="1">
      <alignment horizontal="left"/>
    </xf>
    <xf numFmtId="37" fontId="14" fillId="0" borderId="105" xfId="868" quotePrefix="1" applyNumberFormat="1" applyFont="1" applyFill="1" applyBorder="1" applyAlignment="1">
      <alignment horizontal="right" vertical="center"/>
    </xf>
    <xf numFmtId="37" fontId="16" fillId="0" borderId="105" xfId="868" applyNumberFormat="1" applyFont="1" applyFill="1" applyBorder="1" applyAlignment="1">
      <alignment horizontal="right"/>
    </xf>
    <xf numFmtId="39" fontId="16" fillId="0" borderId="60" xfId="810" applyFont="1" applyFill="1" applyBorder="1" applyAlignment="1" applyProtection="1">
      <alignment horizontal="left"/>
    </xf>
    <xf numFmtId="39" fontId="14" fillId="0" borderId="60" xfId="2667" applyNumberFormat="1" applyFont="1" applyFill="1" applyBorder="1" applyAlignment="1">
      <alignment horizontal="center" vertical="center"/>
    </xf>
    <xf numFmtId="0" fontId="14" fillId="0" borderId="86" xfId="2667" applyFont="1" applyFill="1" applyBorder="1"/>
    <xf numFmtId="0" fontId="14" fillId="0" borderId="0" xfId="2667" applyFont="1" applyFill="1"/>
    <xf numFmtId="0" fontId="14" fillId="0" borderId="0" xfId="0" applyNumberFormat="1" applyFont="1" applyFill="1" applyBorder="1" applyAlignment="1" applyProtection="1">
      <alignment vertical="center"/>
      <protection locked="0"/>
    </xf>
    <xf numFmtId="0" fontId="14" fillId="0" borderId="105" xfId="868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/>
    <xf numFmtId="178" fontId="14" fillId="0" borderId="133" xfId="868" applyNumberFormat="1" applyFont="1" applyFill="1" applyBorder="1" applyAlignment="1">
      <alignment horizontal="center" vertical="center"/>
    </xf>
    <xf numFmtId="168" fontId="14" fillId="0" borderId="134" xfId="368" applyFont="1" applyFill="1" applyBorder="1" applyAlignment="1">
      <alignment vertical="center"/>
    </xf>
    <xf numFmtId="39" fontId="14" fillId="0" borderId="132" xfId="868" applyFont="1" applyFill="1" applyBorder="1" applyAlignment="1">
      <alignment horizontal="center" vertical="center"/>
    </xf>
    <xf numFmtId="168" fontId="14" fillId="0" borderId="132" xfId="368" applyFont="1" applyFill="1" applyBorder="1" applyAlignment="1">
      <alignment vertical="center"/>
    </xf>
    <xf numFmtId="173" fontId="14" fillId="0" borderId="132" xfId="1172" applyNumberFormat="1" applyFont="1" applyFill="1" applyBorder="1" applyAlignment="1">
      <alignment vertical="center"/>
    </xf>
    <xf numFmtId="168" fontId="14" fillId="0" borderId="135" xfId="368" applyFont="1" applyFill="1" applyBorder="1" applyAlignment="1">
      <alignment vertical="center"/>
    </xf>
    <xf numFmtId="0" fontId="16" fillId="0" borderId="132" xfId="868" applyNumberFormat="1" applyFont="1" applyFill="1" applyBorder="1" applyAlignment="1">
      <alignment horizontal="center" vertical="center"/>
    </xf>
    <xf numFmtId="37" fontId="14" fillId="0" borderId="134" xfId="868" applyNumberFormat="1" applyFont="1" applyFill="1" applyBorder="1" applyAlignment="1">
      <alignment horizontal="center" vertical="center"/>
    </xf>
    <xf numFmtId="168" fontId="19" fillId="0" borderId="134" xfId="368" applyFont="1" applyFill="1" applyBorder="1" applyAlignment="1">
      <alignment horizontal="left" vertical="center" wrapText="1"/>
    </xf>
    <xf numFmtId="39" fontId="14" fillId="0" borderId="132" xfId="0" applyFont="1" applyFill="1" applyBorder="1" applyAlignment="1" applyProtection="1">
      <alignment horizontal="center" vertical="center"/>
      <protection locked="0"/>
    </xf>
    <xf numFmtId="178" fontId="14" fillId="0" borderId="134" xfId="868" applyNumberFormat="1" applyFont="1" applyFill="1" applyBorder="1" applyAlignment="1">
      <alignment horizontal="center" vertical="center"/>
    </xf>
    <xf numFmtId="49" fontId="16" fillId="0" borderId="132" xfId="0" applyNumberFormat="1" applyFont="1" applyFill="1" applyBorder="1" applyAlignment="1">
      <alignment horizontal="center" vertical="center"/>
    </xf>
    <xf numFmtId="39" fontId="14" fillId="0" borderId="134" xfId="0" applyFont="1" applyFill="1" applyBorder="1" applyAlignment="1">
      <alignment horizontal="center" vertical="center"/>
    </xf>
    <xf numFmtId="39" fontId="16" fillId="0" borderId="134" xfId="0" applyFont="1" applyFill="1" applyBorder="1" applyAlignment="1">
      <alignment vertical="center"/>
    </xf>
    <xf numFmtId="39" fontId="16" fillId="0" borderId="132" xfId="0" applyFont="1" applyFill="1" applyBorder="1" applyAlignment="1">
      <alignment horizontal="center" vertical="center"/>
    </xf>
    <xf numFmtId="39" fontId="16" fillId="0" borderId="133" xfId="0" applyNumberFormat="1" applyFont="1" applyFill="1" applyBorder="1" applyAlignment="1">
      <alignment vertical="center"/>
    </xf>
    <xf numFmtId="173" fontId="16" fillId="0" borderId="132" xfId="0" applyNumberFormat="1" applyFont="1" applyFill="1" applyBorder="1" applyAlignment="1">
      <alignment vertical="center"/>
    </xf>
    <xf numFmtId="173" fontId="16" fillId="0" borderId="135" xfId="0" applyNumberFormat="1" applyFont="1" applyFill="1" applyBorder="1" applyAlignment="1">
      <alignment vertical="center"/>
    </xf>
    <xf numFmtId="39" fontId="14" fillId="0" borderId="134" xfId="868" applyFont="1" applyFill="1" applyBorder="1" applyAlignment="1">
      <alignment vertical="center"/>
    </xf>
    <xf numFmtId="173" fontId="14" fillId="0" borderId="135" xfId="0" applyNumberFormat="1" applyFont="1" applyFill="1" applyBorder="1" applyAlignment="1">
      <alignment vertical="center"/>
    </xf>
    <xf numFmtId="39" fontId="14" fillId="0" borderId="132" xfId="0" applyFont="1" applyFill="1" applyBorder="1" applyAlignment="1">
      <alignment vertical="center"/>
    </xf>
    <xf numFmtId="49" fontId="14" fillId="0" borderId="133" xfId="0" applyNumberFormat="1" applyFont="1" applyFill="1" applyBorder="1" applyAlignment="1">
      <alignment vertical="center"/>
    </xf>
    <xf numFmtId="178" fontId="14" fillId="0" borderId="133" xfId="868" applyNumberFormat="1" applyFont="1" applyFill="1" applyBorder="1" applyAlignment="1">
      <alignment vertical="center"/>
    </xf>
    <xf numFmtId="39" fontId="14" fillId="0" borderId="136" xfId="0" quotePrefix="1" applyFont="1" applyFill="1" applyBorder="1" applyAlignment="1">
      <alignment vertical="center"/>
    </xf>
    <xf numFmtId="39" fontId="14" fillId="0" borderId="135" xfId="0" applyFont="1" applyFill="1" applyBorder="1" applyAlignment="1">
      <alignment horizontal="center" vertical="center"/>
    </xf>
    <xf numFmtId="173" fontId="14" fillId="0" borderId="132" xfId="1172" applyFont="1" applyFill="1" applyBorder="1" applyAlignment="1">
      <alignment vertical="center"/>
    </xf>
    <xf numFmtId="178" fontId="16" fillId="0" borderId="133" xfId="868" applyNumberFormat="1" applyFont="1" applyFill="1" applyBorder="1" applyAlignment="1">
      <alignment horizontal="right" vertical="center"/>
    </xf>
    <xf numFmtId="39" fontId="14" fillId="0" borderId="133" xfId="0" applyFont="1" applyFill="1" applyBorder="1" applyAlignment="1">
      <alignment vertical="center"/>
    </xf>
    <xf numFmtId="39" fontId="14" fillId="0" borderId="137" xfId="0" quotePrefix="1" applyFont="1" applyFill="1" applyBorder="1" applyAlignment="1">
      <alignment vertical="center"/>
    </xf>
    <xf numFmtId="39" fontId="14" fillId="0" borderId="132" xfId="806" applyFont="1" applyFill="1" applyBorder="1" applyAlignment="1">
      <alignment horizontal="center" vertical="center"/>
    </xf>
    <xf numFmtId="39" fontId="14" fillId="0" borderId="132" xfId="806" applyFont="1" applyFill="1" applyBorder="1" applyAlignment="1">
      <alignment vertical="center"/>
    </xf>
    <xf numFmtId="173" fontId="14" fillId="0" borderId="135" xfId="1172" applyFont="1" applyFill="1" applyBorder="1" applyAlignment="1">
      <alignment vertical="center"/>
    </xf>
    <xf numFmtId="2" fontId="14" fillId="0" borderId="86" xfId="2667" applyNumberFormat="1" applyFont="1" applyFill="1" applyBorder="1" applyAlignment="1">
      <alignment horizontal="right" vertical="top"/>
    </xf>
    <xf numFmtId="0" fontId="14" fillId="0" borderId="0" xfId="868" applyNumberFormat="1" applyFont="1" applyFill="1" applyBorder="1" applyAlignment="1">
      <alignment horizontal="center"/>
    </xf>
    <xf numFmtId="0" fontId="14" fillId="0" borderId="0" xfId="868" applyNumberFormat="1" applyFont="1" applyFill="1" applyBorder="1"/>
    <xf numFmtId="178" fontId="14" fillId="0" borderId="133" xfId="868" quotePrefix="1" applyNumberFormat="1" applyFont="1" applyFill="1" applyBorder="1" applyAlignment="1">
      <alignment horizontal="right"/>
    </xf>
    <xf numFmtId="4" fontId="14" fillId="0" borderId="135" xfId="810" applyNumberFormat="1" applyFont="1" applyFill="1" applyBorder="1" applyAlignment="1" applyProtection="1">
      <alignment horizontal="left" vertical="justify"/>
    </xf>
    <xf numFmtId="39" fontId="14" fillId="0" borderId="132" xfId="868" applyFont="1" applyFill="1" applyBorder="1" applyAlignment="1">
      <alignment horizontal="center" vertical="justify"/>
    </xf>
    <xf numFmtId="4" fontId="14" fillId="0" borderId="134" xfId="1173" applyNumberFormat="1" applyFont="1" applyFill="1" applyBorder="1" applyAlignment="1">
      <alignment vertical="top"/>
    </xf>
    <xf numFmtId="173" fontId="14" fillId="0" borderId="132" xfId="868" applyNumberFormat="1" applyFont="1" applyFill="1" applyBorder="1" applyAlignment="1">
      <alignment vertical="top"/>
    </xf>
    <xf numFmtId="37" fontId="14" fillId="0" borderId="133" xfId="868" quotePrefix="1" applyNumberFormat="1" applyFont="1" applyFill="1" applyBorder="1" applyAlignment="1">
      <alignment horizontal="right" vertical="justify"/>
    </xf>
    <xf numFmtId="4" fontId="14" fillId="0" borderId="134" xfId="810" applyNumberFormat="1" applyFont="1" applyFill="1" applyBorder="1" applyAlignment="1" applyProtection="1">
      <alignment horizontal="left" vertical="justify"/>
    </xf>
    <xf numFmtId="178" fontId="14" fillId="0" borderId="133" xfId="868" quotePrefix="1" applyNumberFormat="1" applyFont="1" applyFill="1" applyBorder="1" applyAlignment="1">
      <alignment horizontal="right" vertical="justify"/>
    </xf>
    <xf numFmtId="4" fontId="14" fillId="0" borderId="135" xfId="810" applyNumberFormat="1" applyFont="1" applyFill="1" applyBorder="1" applyAlignment="1" applyProtection="1">
      <alignment horizontal="left"/>
    </xf>
    <xf numFmtId="39" fontId="14" fillId="0" borderId="132" xfId="868" applyFont="1" applyFill="1" applyBorder="1" applyAlignment="1">
      <alignment horizontal="center"/>
    </xf>
    <xf numFmtId="4" fontId="14" fillId="0" borderId="132" xfId="868" applyNumberFormat="1" applyFont="1" applyFill="1" applyBorder="1" applyAlignment="1">
      <alignment vertical="top"/>
    </xf>
    <xf numFmtId="0" fontId="14" fillId="0" borderId="132" xfId="868" applyNumberFormat="1" applyFont="1" applyFill="1" applyBorder="1" applyAlignment="1">
      <alignment horizontal="left" vertical="center"/>
    </xf>
    <xf numFmtId="37" fontId="14" fillId="0" borderId="132" xfId="868" applyNumberFormat="1" applyFont="1" applyFill="1" applyBorder="1" applyAlignment="1">
      <alignment horizontal="right"/>
    </xf>
    <xf numFmtId="39" fontId="14" fillId="0" borderId="132" xfId="0" applyNumberFormat="1" applyFont="1" applyFill="1" applyBorder="1" applyAlignment="1" applyProtection="1">
      <alignment horizontal="right" vertical="center"/>
      <protection locked="0"/>
    </xf>
    <xf numFmtId="173" fontId="14" fillId="0" borderId="135" xfId="0" applyNumberFormat="1" applyFont="1" applyFill="1" applyBorder="1" applyAlignment="1" applyProtection="1">
      <alignment vertical="center"/>
      <protection locked="0"/>
    </xf>
    <xf numFmtId="39" fontId="229" fillId="43" borderId="60" xfId="868" applyFont="1" applyFill="1" applyBorder="1" applyAlignment="1">
      <alignment vertical="center"/>
    </xf>
    <xf numFmtId="39" fontId="229" fillId="43" borderId="83" xfId="868" applyFont="1" applyFill="1" applyBorder="1" applyAlignment="1">
      <alignment horizontal="center" vertical="center"/>
    </xf>
    <xf numFmtId="168" fontId="229" fillId="0" borderId="83" xfId="368" applyFont="1" applyFill="1" applyBorder="1" applyAlignment="1">
      <alignment vertical="center"/>
    </xf>
    <xf numFmtId="39" fontId="229" fillId="0" borderId="86" xfId="868" quotePrefix="1" applyNumberFormat="1" applyFont="1" applyFill="1" applyBorder="1" applyAlignment="1">
      <alignment horizontal="right"/>
    </xf>
    <xf numFmtId="178" fontId="229" fillId="0" borderId="60" xfId="868" applyNumberFormat="1" applyFont="1" applyFill="1" applyBorder="1" applyAlignment="1">
      <alignment horizontal="center"/>
    </xf>
    <xf numFmtId="9" fontId="229" fillId="0" borderId="60" xfId="1173" applyFont="1" applyFill="1" applyBorder="1" applyAlignment="1">
      <alignment vertical="justify"/>
    </xf>
    <xf numFmtId="0" fontId="229" fillId="0" borderId="86" xfId="814" applyFont="1" applyFill="1" applyBorder="1" applyAlignment="1" applyProtection="1">
      <alignment horizontal="center" vertical="justify"/>
      <protection locked="0"/>
    </xf>
    <xf numFmtId="4" fontId="229" fillId="0" borderId="99" xfId="814" applyNumberFormat="1" applyFont="1" applyFill="1" applyBorder="1" applyAlignment="1" applyProtection="1">
      <alignment vertical="justify"/>
      <protection locked="0"/>
    </xf>
    <xf numFmtId="173" fontId="229" fillId="0" borderId="86" xfId="814" applyNumberFormat="1" applyFont="1" applyFill="1" applyBorder="1" applyAlignment="1" applyProtection="1">
      <alignment vertical="justify"/>
      <protection locked="0"/>
    </xf>
    <xf numFmtId="173" fontId="229" fillId="0" borderId="70" xfId="814" applyNumberFormat="1" applyFont="1" applyFill="1" applyBorder="1" applyAlignment="1">
      <alignment vertical="justify"/>
    </xf>
    <xf numFmtId="37" fontId="16" fillId="0" borderId="132" xfId="868" applyNumberFormat="1" applyFont="1" applyFill="1" applyBorder="1" applyAlignment="1">
      <alignment horizontal="right" vertical="center"/>
    </xf>
    <xf numFmtId="39" fontId="16" fillId="0" borderId="134" xfId="868" applyFont="1" applyFill="1" applyBorder="1" applyAlignment="1">
      <alignment vertical="center"/>
    </xf>
    <xf numFmtId="39" fontId="14" fillId="0" borderId="132" xfId="868" applyNumberFormat="1" applyFont="1" applyFill="1" applyBorder="1" applyAlignment="1">
      <alignment horizontal="right" vertical="center"/>
    </xf>
    <xf numFmtId="173" fontId="14" fillId="0" borderId="132" xfId="868" applyNumberFormat="1" applyFont="1" applyFill="1" applyBorder="1" applyAlignment="1">
      <alignment vertical="center"/>
    </xf>
    <xf numFmtId="176" fontId="16" fillId="0" borderId="128" xfId="1205" applyNumberFormat="1" applyFont="1" applyBorder="1" applyAlignment="1">
      <alignment horizontal="center"/>
    </xf>
    <xf numFmtId="0" fontId="16" fillId="0" borderId="137" xfId="1206" applyFont="1" applyBorder="1" applyAlignment="1">
      <alignment horizontal="center" vertical="center"/>
    </xf>
    <xf numFmtId="168" fontId="16" fillId="0" borderId="137" xfId="1205" applyFont="1" applyBorder="1" applyAlignment="1">
      <alignment horizontal="left"/>
    </xf>
    <xf numFmtId="0" fontId="14" fillId="0" borderId="128" xfId="1206" applyFont="1" applyBorder="1" applyAlignment="1">
      <alignment horizontal="center" vertical="center"/>
    </xf>
    <xf numFmtId="39" fontId="14" fillId="0" borderId="128" xfId="1205" applyNumberFormat="1" applyFont="1" applyBorder="1" applyAlignment="1">
      <alignment horizontal="right" vertical="center"/>
    </xf>
    <xf numFmtId="173" fontId="14" fillId="0" borderId="128" xfId="368" applyNumberFormat="1" applyFont="1" applyBorder="1"/>
    <xf numFmtId="173" fontId="16" fillId="0" borderId="128" xfId="368" applyNumberFormat="1" applyFont="1" applyBorder="1"/>
    <xf numFmtId="168" fontId="16" fillId="0" borderId="127" xfId="368" applyFont="1" applyFill="1" applyBorder="1" applyAlignment="1">
      <alignment horizontal="right"/>
    </xf>
    <xf numFmtId="168" fontId="16" fillId="0" borderId="73" xfId="368" applyFont="1" applyFill="1" applyBorder="1" applyAlignment="1"/>
    <xf numFmtId="168" fontId="16" fillId="0" borderId="86" xfId="368" applyFont="1" applyFill="1" applyBorder="1" applyAlignment="1"/>
    <xf numFmtId="168" fontId="14" fillId="0" borderId="73" xfId="368" applyFont="1" applyFill="1" applyBorder="1" applyAlignment="1">
      <alignment horizontal="right"/>
    </xf>
    <xf numFmtId="168" fontId="14" fillId="0" borderId="86" xfId="368" applyFont="1" applyFill="1" applyBorder="1" applyAlignment="1">
      <alignment horizontal="right"/>
    </xf>
    <xf numFmtId="168" fontId="16" fillId="0" borderId="73" xfId="368" applyFont="1" applyFill="1" applyBorder="1" applyAlignment="1">
      <alignment horizontal="right"/>
    </xf>
    <xf numFmtId="168" fontId="14" fillId="0" borderId="73" xfId="368" applyFont="1" applyFill="1" applyBorder="1" applyAlignment="1"/>
    <xf numFmtId="168" fontId="16" fillId="0" borderId="86" xfId="368" applyFont="1" applyFill="1" applyBorder="1" applyAlignment="1">
      <alignment horizontal="right"/>
    </xf>
    <xf numFmtId="168" fontId="16" fillId="0" borderId="102" xfId="368" applyFont="1" applyFill="1" applyBorder="1" applyAlignment="1">
      <alignment horizontal="right"/>
    </xf>
    <xf numFmtId="168" fontId="14" fillId="0" borderId="86" xfId="368" applyFont="1" applyFill="1" applyBorder="1" applyAlignment="1"/>
    <xf numFmtId="168" fontId="14" fillId="0" borderId="96" xfId="368" applyFont="1" applyFill="1" applyBorder="1" applyAlignment="1"/>
    <xf numFmtId="168" fontId="16" fillId="0" borderId="96" xfId="368" applyFont="1" applyFill="1" applyBorder="1" applyAlignment="1"/>
    <xf numFmtId="168" fontId="16" fillId="0" borderId="68" xfId="368" applyFont="1" applyFill="1" applyBorder="1" applyAlignment="1"/>
    <xf numFmtId="168" fontId="16" fillId="0" borderId="76" xfId="368" applyFont="1" applyFill="1" applyBorder="1" applyAlignment="1">
      <alignment horizontal="right"/>
    </xf>
    <xf numFmtId="168" fontId="16" fillId="0" borderId="127" xfId="368" applyFont="1" applyFill="1" applyBorder="1" applyAlignment="1"/>
    <xf numFmtId="168" fontId="16" fillId="0" borderId="68" xfId="368" applyFont="1" applyFill="1" applyBorder="1" applyAlignment="1">
      <alignment horizontal="right"/>
    </xf>
    <xf numFmtId="168" fontId="16" fillId="41" borderId="76" xfId="368" applyFont="1" applyFill="1" applyBorder="1" applyAlignment="1"/>
    <xf numFmtId="168" fontId="14" fillId="0" borderId="127" xfId="368" applyFont="1" applyFill="1" applyBorder="1" applyAlignment="1">
      <alignment horizontal="right"/>
    </xf>
    <xf numFmtId="168" fontId="16" fillId="0" borderId="126" xfId="368" applyFont="1" applyFill="1" applyBorder="1" applyAlignment="1">
      <alignment horizontal="right"/>
    </xf>
    <xf numFmtId="37" fontId="227" fillId="40" borderId="0" xfId="868" applyNumberFormat="1" applyFont="1" applyFill="1" applyAlignment="1">
      <alignment horizontal="center" vertical="center"/>
    </xf>
    <xf numFmtId="37" fontId="205" fillId="40" borderId="0" xfId="868" applyNumberFormat="1" applyFont="1" applyFill="1" applyAlignment="1">
      <alignment horizontal="center" vertical="center"/>
    </xf>
    <xf numFmtId="37" fontId="205" fillId="40" borderId="0" xfId="868" quotePrefix="1" applyNumberFormat="1" applyFont="1" applyFill="1" applyAlignment="1">
      <alignment horizontal="center" vertical="center"/>
    </xf>
    <xf numFmtId="0" fontId="21" fillId="0" borderId="0" xfId="2537" quotePrefix="1" applyFont="1" applyBorder="1" applyAlignment="1">
      <alignment horizontal="left" vertical="top" wrapText="1"/>
    </xf>
    <xf numFmtId="0" fontId="21" fillId="0" borderId="0" xfId="2537" applyFont="1" applyBorder="1" applyAlignment="1">
      <alignment horizontal="left" vertical="top" wrapText="1"/>
    </xf>
    <xf numFmtId="37" fontId="201" fillId="40" borderId="0" xfId="868" applyNumberFormat="1" applyFont="1" applyFill="1" applyAlignment="1">
      <alignment horizontal="center" vertical="center"/>
    </xf>
    <xf numFmtId="37" fontId="201" fillId="40" borderId="0" xfId="868" quotePrefix="1" applyNumberFormat="1" applyFont="1" applyFill="1" applyAlignment="1">
      <alignment horizontal="center" vertical="center"/>
    </xf>
  </cellXfs>
  <cellStyles count="2673">
    <cellStyle name="??" xfId="3"/>
    <cellStyle name="?? [0.00]_PRODUCT DETAIL Q1" xfId="4"/>
    <cellStyle name="?? [0]" xfId="5"/>
    <cellStyle name="???" xfId="6"/>
    <cellStyle name="???? [0.00]_PRODUCT DETAIL Q1" xfId="7"/>
    <cellStyle name="????????" xfId="2567"/>
    <cellStyle name="????_PRODUCT DETAIL Q1" xfId="8"/>
    <cellStyle name="???[0]_Book1" xfId="9"/>
    <cellStyle name="???_95" xfId="10"/>
    <cellStyle name="??_(????)??????" xfId="11"/>
    <cellStyle name="_0" xfId="1207"/>
    <cellStyle name="_0_Book1" xfId="1208"/>
    <cellStyle name="_0_MatchcastLifting" xfId="1209"/>
    <cellStyle name="_0_MatchcastLifting_LiftingCar" xfId="1210"/>
    <cellStyle name="_0_MatchcastLifting-1" xfId="1211"/>
    <cellStyle name="_0_MatchcastLifting-3" xfId="1212"/>
    <cellStyle name="_0_MatchcastLifting-4" xfId="1213"/>
    <cellStyle name="_0_MatchcastLifting-5" xfId="1214"/>
    <cellStyle name="_0_Small Segment Lifting-Report10April" xfId="1215"/>
    <cellStyle name="_0_Small Segment Lifting-Report10April_LiftingCar" xfId="1216"/>
    <cellStyle name="_0_Small Segment Lifting-ReportTypeA" xfId="1217"/>
    <cellStyle name="_0_Small Segment Lifting-ReportTypeA_LiftingCar" xfId="1218"/>
    <cellStyle name="_0_springs" xfId="1219"/>
    <cellStyle name="_0_springs_Book1" xfId="1220"/>
    <cellStyle name="_0_springs_MatchcastLifting" xfId="1221"/>
    <cellStyle name="_0_springs_MatchcastLifting_LiftingCar" xfId="1222"/>
    <cellStyle name="_0_springs_MatchcastLifting-1" xfId="1223"/>
    <cellStyle name="_0_springs_MatchcastLifting-3" xfId="1224"/>
    <cellStyle name="_0_springs_MatchcastLifting-4" xfId="1225"/>
    <cellStyle name="_0_springs_MatchcastLifting-5" xfId="1226"/>
    <cellStyle name="_0_springs_Small Segment Lifting-Report10April" xfId="1227"/>
    <cellStyle name="_0_springs_Small Segment Lifting-Report10April_LiftingCar" xfId="1228"/>
    <cellStyle name="_0_springs_Small Segment Lifting-ReportTypeA" xfId="1229"/>
    <cellStyle name="_0_springs_Small Segment Lifting-ReportTypeA_LiftingCar" xfId="1230"/>
    <cellStyle name="_AB Rev-23272931" xfId="1231"/>
    <cellStyle name="_AB Rev-23272931_LiftingCar" xfId="1232"/>
    <cellStyle name="_Anchor" xfId="1233"/>
    <cellStyle name="_Anchor_LiftingCar" xfId="1234"/>
    <cellStyle name="_Book1" xfId="1235"/>
    <cellStyle name="_DSN-P-FS04-TW(EK)_1400ton Overhead Crane Report Korean11" xfId="1236"/>
    <cellStyle name="_DSN-P-FS04-TW(EK)_1400ton Overhead Crane Report Korean11_Book1" xfId="1237"/>
    <cellStyle name="_DSN-P-FS04-TW(EK)_1400ton Overhead Crane Report Korean11_DSN-P-FS04-TW(EK)_1400ton Overhead Crane Report Korean15 Iw" xfId="1238"/>
    <cellStyle name="_DSN-P-FS04-TW(EK)_1400ton Overhead Crane Report Korean11_DSN-P-FS04-TW(EK)_1400ton Overhead Crane Report Korean15 Iw_0" xfId="1239"/>
    <cellStyle name="_DSN-P-FS04-TW(EK)_1400ton Overhead Crane Report Korean11_DSN-P-FS04-TW(EK)_1400ton Overhead Crane Report Korean15 Iw_0_Book1" xfId="1240"/>
    <cellStyle name="_DSN-P-FS04-TW(EK)_1400ton Overhead Crane Report Korean11_DSN-P-FS04-TW(EK)_1400ton Overhead Crane Report Korean15 Iw_0_MatchcastLifting" xfId="1241"/>
    <cellStyle name="_DSN-P-FS04-TW(EK)_1400ton Overhead Crane Report Korean11_DSN-P-FS04-TW(EK)_1400ton Overhead Crane Report Korean15 Iw_0_MatchcastLifting_LiftingCar" xfId="1242"/>
    <cellStyle name="_DSN-P-FS04-TW(EK)_1400ton Overhead Crane Report Korean11_DSN-P-FS04-TW(EK)_1400ton Overhead Crane Report Korean15 Iw_0_MatchcastLifting-1" xfId="1243"/>
    <cellStyle name="_DSN-P-FS04-TW(EK)_1400ton Overhead Crane Report Korean11_DSN-P-FS04-TW(EK)_1400ton Overhead Crane Report Korean15 Iw_0_MatchcastLifting-3" xfId="1244"/>
    <cellStyle name="_DSN-P-FS04-TW(EK)_1400ton Overhead Crane Report Korean11_DSN-P-FS04-TW(EK)_1400ton Overhead Crane Report Korean15 Iw_0_MatchcastLifting-4" xfId="1245"/>
    <cellStyle name="_DSN-P-FS04-TW(EK)_1400ton Overhead Crane Report Korean11_DSN-P-FS04-TW(EK)_1400ton Overhead Crane Report Korean15 Iw_0_MatchcastLifting-5" xfId="1246"/>
    <cellStyle name="_DSN-P-FS04-TW(EK)_1400ton Overhead Crane Report Korean11_DSN-P-FS04-TW(EK)_1400ton Overhead Crane Report Korean15 Iw_0_Small Segment Lifting-Report10April" xfId="1247"/>
    <cellStyle name="_DSN-P-FS04-TW(EK)_1400ton Overhead Crane Report Korean11_DSN-P-FS04-TW(EK)_1400ton Overhead Crane Report Korean15 Iw_0_Small Segment Lifting-Report10April_LiftingCar" xfId="1248"/>
    <cellStyle name="_DSN-P-FS04-TW(EK)_1400ton Overhead Crane Report Korean11_DSN-P-FS04-TW(EK)_1400ton Overhead Crane Report Korean15 Iw_0_Small Segment Lifting-ReportTypeA" xfId="1249"/>
    <cellStyle name="_DSN-P-FS04-TW(EK)_1400ton Overhead Crane Report Korean11_DSN-P-FS04-TW(EK)_1400ton Overhead Crane Report Korean15 Iw_0_Small Segment Lifting-ReportTypeA_LiftingCar" xfId="1250"/>
    <cellStyle name="_DSN-P-FS04-TW(EK)_1400ton Overhead Crane Report Korean11_DSN-P-FS04-TW(EK)_1400ton Overhead Crane Report Korean15 Iw_0_springs" xfId="1251"/>
    <cellStyle name="_DSN-P-FS04-TW(EK)_1400ton Overhead Crane Report Korean11_DSN-P-FS04-TW(EK)_1400ton Overhead Crane Report Korean15 Iw_0_springs_Book1" xfId="1252"/>
    <cellStyle name="_DSN-P-FS04-TW(EK)_1400ton Overhead Crane Report Korean11_DSN-P-FS04-TW(EK)_1400ton Overhead Crane Report Korean15 Iw_0_springs_MatchcastLifting" xfId="1253"/>
    <cellStyle name="_DSN-P-FS04-TW(EK)_1400ton Overhead Crane Report Korean11_DSN-P-FS04-TW(EK)_1400ton Overhead Crane Report Korean15 Iw_0_springs_MatchcastLifting_LiftingCar" xfId="1254"/>
    <cellStyle name="_DSN-P-FS04-TW(EK)_1400ton Overhead Crane Report Korean11_DSN-P-FS04-TW(EK)_1400ton Overhead Crane Report Korean15 Iw_0_springs_MatchcastLifting-1" xfId="1255"/>
    <cellStyle name="_DSN-P-FS04-TW(EK)_1400ton Overhead Crane Report Korean11_DSN-P-FS04-TW(EK)_1400ton Overhead Crane Report Korean15 Iw_0_springs_MatchcastLifting-3" xfId="1256"/>
    <cellStyle name="_DSN-P-FS04-TW(EK)_1400ton Overhead Crane Report Korean11_DSN-P-FS04-TW(EK)_1400ton Overhead Crane Report Korean15 Iw_0_springs_MatchcastLifting-4" xfId="1257"/>
    <cellStyle name="_DSN-P-FS04-TW(EK)_1400ton Overhead Crane Report Korean11_DSN-P-FS04-TW(EK)_1400ton Overhead Crane Report Korean15 Iw_0_springs_MatchcastLifting-5" xfId="1258"/>
    <cellStyle name="_DSN-P-FS04-TW(EK)_1400ton Overhead Crane Report Korean11_DSN-P-FS04-TW(EK)_1400ton Overhead Crane Report Korean15 Iw_0_springs_Small Segment Lifting-Report10April" xfId="1259"/>
    <cellStyle name="_DSN-P-FS04-TW(EK)_1400ton Overhead Crane Report Korean11_DSN-P-FS04-TW(EK)_1400ton Overhead Crane Report Korean15 Iw_0_springs_Small Segment Lifting-Report10April_LiftingCar" xfId="1260"/>
    <cellStyle name="_DSN-P-FS04-TW(EK)_1400ton Overhead Crane Report Korean11_DSN-P-FS04-TW(EK)_1400ton Overhead Crane Report Korean15 Iw_0_springs_Small Segment Lifting-ReportTypeA" xfId="1261"/>
    <cellStyle name="_DSN-P-FS04-TW(EK)_1400ton Overhead Crane Report Korean11_DSN-P-FS04-TW(EK)_1400ton Overhead Crane Report Korean15 Iw_0_springs_Small Segment Lifting-ReportTypeA_LiftingCar" xfId="1262"/>
    <cellStyle name="_DSN-P-FS04-TW(EK)_1400ton Overhead Crane Report Korean11_DSN-P-FS04-TW(EK)_1400ton Overhead Crane Report Korean15 Iw_Book1" xfId="1263"/>
    <cellStyle name="_DSN-P-FS04-TW(EK)_1400ton Overhead Crane Report Korean11_DSN-P-FS04-TW(EK)_1400ton Overhead Crane Report Korean15 Iw_MatchcastLifting" xfId="1264"/>
    <cellStyle name="_DSN-P-FS04-TW(EK)_1400ton Overhead Crane Report Korean11_DSN-P-FS04-TW(EK)_1400ton Overhead Crane Report Korean15 Iw_MatchcastLifting_LiftingCar" xfId="1265"/>
    <cellStyle name="_DSN-P-FS04-TW(EK)_1400ton Overhead Crane Report Korean11_DSN-P-FS04-TW(EK)_1400ton Overhead Crane Report Korean15 Iw_MatchcastLifting-1" xfId="1266"/>
    <cellStyle name="_DSN-P-FS04-TW(EK)_1400ton Overhead Crane Report Korean11_DSN-P-FS04-TW(EK)_1400ton Overhead Crane Report Korean15 Iw_MatchcastLifting-3" xfId="1267"/>
    <cellStyle name="_DSN-P-FS04-TW(EK)_1400ton Overhead Crane Report Korean11_DSN-P-FS04-TW(EK)_1400ton Overhead Crane Report Korean15 Iw_MatchcastLifting-4" xfId="1268"/>
    <cellStyle name="_DSN-P-FS04-TW(EK)_1400ton Overhead Crane Report Korean11_DSN-P-FS04-TW(EK)_1400ton Overhead Crane Report Korean15 Iw_MatchcastLifting-5" xfId="1269"/>
    <cellStyle name="_DSN-P-FS04-TW(EK)_1400ton Overhead Crane Report Korean11_DSN-P-FS04-TW(EK)_1400ton Overhead Crane Report Korean15 Iw_Small Segment Lifting-Report10April" xfId="1270"/>
    <cellStyle name="_DSN-P-FS04-TW(EK)_1400ton Overhead Crane Report Korean11_DSN-P-FS04-TW(EK)_1400ton Overhead Crane Report Korean15 Iw_Small Segment Lifting-Report10April_LiftingCar" xfId="1271"/>
    <cellStyle name="_DSN-P-FS04-TW(EK)_1400ton Overhead Crane Report Korean11_DSN-P-FS04-TW(EK)_1400ton Overhead Crane Report Korean15 Iw_Small Segment Lifting-ReportTypeA" xfId="1272"/>
    <cellStyle name="_DSN-P-FS04-TW(EK)_1400ton Overhead Crane Report Korean11_DSN-P-FS04-TW(EK)_1400ton Overhead Crane Report Korean15 Iw_Small Segment Lifting-ReportTypeA_LiftingCar" xfId="1273"/>
    <cellStyle name="_DSN-P-FS04-TW(EK)_1400ton Overhead Crane Report Korean11_DSN-P-FS04-TW(EK)_1400ton Overhead Crane Report Korean15 Me" xfId="1274"/>
    <cellStyle name="_DSN-P-FS04-TW(EK)_1400ton Overhead Crane Report Korean11_DSN-P-FS04-TW(EK)_1400ton Overhead Crane Report Korean15 Me_0" xfId="1275"/>
    <cellStyle name="_DSN-P-FS04-TW(EK)_1400ton Overhead Crane Report Korean11_DSN-P-FS04-TW(EK)_1400ton Overhead Crane Report Korean15 Me_0_Book1" xfId="1276"/>
    <cellStyle name="_DSN-P-FS04-TW(EK)_1400ton Overhead Crane Report Korean11_DSN-P-FS04-TW(EK)_1400ton Overhead Crane Report Korean15 Me_0_MatchcastLifting" xfId="1277"/>
    <cellStyle name="_DSN-P-FS04-TW(EK)_1400ton Overhead Crane Report Korean11_DSN-P-FS04-TW(EK)_1400ton Overhead Crane Report Korean15 Me_0_MatchcastLifting_LiftingCar" xfId="1278"/>
    <cellStyle name="_DSN-P-FS04-TW(EK)_1400ton Overhead Crane Report Korean11_DSN-P-FS04-TW(EK)_1400ton Overhead Crane Report Korean15 Me_0_MatchcastLifting-1" xfId="1279"/>
    <cellStyle name="_DSN-P-FS04-TW(EK)_1400ton Overhead Crane Report Korean11_DSN-P-FS04-TW(EK)_1400ton Overhead Crane Report Korean15 Me_0_MatchcastLifting-3" xfId="1280"/>
    <cellStyle name="_DSN-P-FS04-TW(EK)_1400ton Overhead Crane Report Korean11_DSN-P-FS04-TW(EK)_1400ton Overhead Crane Report Korean15 Me_0_MatchcastLifting-4" xfId="1281"/>
    <cellStyle name="_DSN-P-FS04-TW(EK)_1400ton Overhead Crane Report Korean11_DSN-P-FS04-TW(EK)_1400ton Overhead Crane Report Korean15 Me_0_MatchcastLifting-5" xfId="1282"/>
    <cellStyle name="_DSN-P-FS04-TW(EK)_1400ton Overhead Crane Report Korean11_DSN-P-FS04-TW(EK)_1400ton Overhead Crane Report Korean15 Me_0_Small Segment Lifting-Report10April" xfId="1283"/>
    <cellStyle name="_DSN-P-FS04-TW(EK)_1400ton Overhead Crane Report Korean11_DSN-P-FS04-TW(EK)_1400ton Overhead Crane Report Korean15 Me_0_Small Segment Lifting-Report10April_LiftingCar" xfId="1284"/>
    <cellStyle name="_DSN-P-FS04-TW(EK)_1400ton Overhead Crane Report Korean11_DSN-P-FS04-TW(EK)_1400ton Overhead Crane Report Korean15 Me_0_Small Segment Lifting-ReportTypeA" xfId="1285"/>
    <cellStyle name="_DSN-P-FS04-TW(EK)_1400ton Overhead Crane Report Korean11_DSN-P-FS04-TW(EK)_1400ton Overhead Crane Report Korean15 Me_0_Small Segment Lifting-ReportTypeA_LiftingCar" xfId="1286"/>
    <cellStyle name="_DSN-P-FS04-TW(EK)_1400ton Overhead Crane Report Korean11_DSN-P-FS04-TW(EK)_1400ton Overhead Crane Report Korean15 Me_0_springs" xfId="1287"/>
    <cellStyle name="_DSN-P-FS04-TW(EK)_1400ton Overhead Crane Report Korean11_DSN-P-FS04-TW(EK)_1400ton Overhead Crane Report Korean15 Me_0_springs_Book1" xfId="1288"/>
    <cellStyle name="_DSN-P-FS04-TW(EK)_1400ton Overhead Crane Report Korean11_DSN-P-FS04-TW(EK)_1400ton Overhead Crane Report Korean15 Me_0_springs_MatchcastLifting" xfId="1289"/>
    <cellStyle name="_DSN-P-FS04-TW(EK)_1400ton Overhead Crane Report Korean11_DSN-P-FS04-TW(EK)_1400ton Overhead Crane Report Korean15 Me_0_springs_MatchcastLifting_LiftingCar" xfId="1290"/>
    <cellStyle name="_DSN-P-FS04-TW(EK)_1400ton Overhead Crane Report Korean11_DSN-P-FS04-TW(EK)_1400ton Overhead Crane Report Korean15 Me_0_springs_MatchcastLifting-1" xfId="1291"/>
    <cellStyle name="_DSN-P-FS04-TW(EK)_1400ton Overhead Crane Report Korean11_DSN-P-FS04-TW(EK)_1400ton Overhead Crane Report Korean15 Me_0_springs_MatchcastLifting-3" xfId="1292"/>
    <cellStyle name="_DSN-P-FS04-TW(EK)_1400ton Overhead Crane Report Korean11_DSN-P-FS04-TW(EK)_1400ton Overhead Crane Report Korean15 Me_0_springs_MatchcastLifting-4" xfId="1293"/>
    <cellStyle name="_DSN-P-FS04-TW(EK)_1400ton Overhead Crane Report Korean11_DSN-P-FS04-TW(EK)_1400ton Overhead Crane Report Korean15 Me_0_springs_MatchcastLifting-5" xfId="1294"/>
    <cellStyle name="_DSN-P-FS04-TW(EK)_1400ton Overhead Crane Report Korean11_DSN-P-FS04-TW(EK)_1400ton Overhead Crane Report Korean15 Me_0_springs_Small Segment Lifting-Report10April" xfId="1295"/>
    <cellStyle name="_DSN-P-FS04-TW(EK)_1400ton Overhead Crane Report Korean11_DSN-P-FS04-TW(EK)_1400ton Overhead Crane Report Korean15 Me_0_springs_Small Segment Lifting-Report10April_LiftingCar" xfId="1296"/>
    <cellStyle name="_DSN-P-FS04-TW(EK)_1400ton Overhead Crane Report Korean11_DSN-P-FS04-TW(EK)_1400ton Overhead Crane Report Korean15 Me_0_springs_Small Segment Lifting-ReportTypeA" xfId="1297"/>
    <cellStyle name="_DSN-P-FS04-TW(EK)_1400ton Overhead Crane Report Korean11_DSN-P-FS04-TW(EK)_1400ton Overhead Crane Report Korean15 Me_0_springs_Small Segment Lifting-ReportTypeA_LiftingCar" xfId="1298"/>
    <cellStyle name="_DSN-P-FS04-TW(EK)_1400ton Overhead Crane Report Korean11_DSN-P-FS04-TW(EK)_1400ton Overhead Crane Report Korean15 Me_Book1" xfId="1299"/>
    <cellStyle name="_DSN-P-FS04-TW(EK)_1400ton Overhead Crane Report Korean11_DSN-P-FS04-TW(EK)_1400ton Overhead Crane Report Korean15 Me_MatchcastLifting" xfId="1300"/>
    <cellStyle name="_DSN-P-FS04-TW(EK)_1400ton Overhead Crane Report Korean11_DSN-P-FS04-TW(EK)_1400ton Overhead Crane Report Korean15 Me_MatchcastLifting_LiftingCar" xfId="1301"/>
    <cellStyle name="_DSN-P-FS04-TW(EK)_1400ton Overhead Crane Report Korean11_DSN-P-FS04-TW(EK)_1400ton Overhead Crane Report Korean15 Me_MatchcastLifting-1" xfId="1302"/>
    <cellStyle name="_DSN-P-FS04-TW(EK)_1400ton Overhead Crane Report Korean11_DSN-P-FS04-TW(EK)_1400ton Overhead Crane Report Korean15 Me_MatchcastLifting-3" xfId="1303"/>
    <cellStyle name="_DSN-P-FS04-TW(EK)_1400ton Overhead Crane Report Korean11_DSN-P-FS04-TW(EK)_1400ton Overhead Crane Report Korean15 Me_MatchcastLifting-4" xfId="1304"/>
    <cellStyle name="_DSN-P-FS04-TW(EK)_1400ton Overhead Crane Report Korean11_DSN-P-FS04-TW(EK)_1400ton Overhead Crane Report Korean15 Me_MatchcastLifting-5" xfId="1305"/>
    <cellStyle name="_DSN-P-FS04-TW(EK)_1400ton Overhead Crane Report Korean11_DSN-P-FS04-TW(EK)_1400ton Overhead Crane Report Korean15 Me_Small Segment Lifting-Report10April" xfId="1306"/>
    <cellStyle name="_DSN-P-FS04-TW(EK)_1400ton Overhead Crane Report Korean11_DSN-P-FS04-TW(EK)_1400ton Overhead Crane Report Korean15 Me_Small Segment Lifting-Report10April_LiftingCar" xfId="1307"/>
    <cellStyle name="_DSN-P-FS04-TW(EK)_1400ton Overhead Crane Report Korean11_DSN-P-FS04-TW(EK)_1400ton Overhead Crane Report Korean15 Me_Small Segment Lifting-ReportTypeA" xfId="1308"/>
    <cellStyle name="_DSN-P-FS04-TW(EK)_1400ton Overhead Crane Report Korean11_DSN-P-FS04-TW(EK)_1400ton Overhead Crane Report Korean15 Me_Small Segment Lifting-ReportTypeA_LiftingCar" xfId="1309"/>
    <cellStyle name="_DSN-P-FS04-TW(EK)_1400ton Overhead Crane Report Korean11_DSN-P-FS04-TW(EK)_1400ton Overhead Crane Report Korean15 R" xfId="1310"/>
    <cellStyle name="_DSN-P-FS04-TW(EK)_1400ton Overhead Crane Report Korean11_DSN-P-FS04-TW(EK)_1400ton Overhead Crane Report Korean15 R_0" xfId="1311"/>
    <cellStyle name="_DSN-P-FS04-TW(EK)_1400ton Overhead Crane Report Korean11_DSN-P-FS04-TW(EK)_1400ton Overhead Crane Report Korean15 R_0_Book1" xfId="1312"/>
    <cellStyle name="_DSN-P-FS04-TW(EK)_1400ton Overhead Crane Report Korean11_DSN-P-FS04-TW(EK)_1400ton Overhead Crane Report Korean15 R_0_MatchcastLifting" xfId="1313"/>
    <cellStyle name="_DSN-P-FS04-TW(EK)_1400ton Overhead Crane Report Korean11_DSN-P-FS04-TW(EK)_1400ton Overhead Crane Report Korean15 R_0_MatchcastLifting_LiftingCar" xfId="1314"/>
    <cellStyle name="_DSN-P-FS04-TW(EK)_1400ton Overhead Crane Report Korean11_DSN-P-FS04-TW(EK)_1400ton Overhead Crane Report Korean15 R_0_MatchcastLifting-1" xfId="1315"/>
    <cellStyle name="_DSN-P-FS04-TW(EK)_1400ton Overhead Crane Report Korean11_DSN-P-FS04-TW(EK)_1400ton Overhead Crane Report Korean15 R_0_MatchcastLifting-3" xfId="1316"/>
    <cellStyle name="_DSN-P-FS04-TW(EK)_1400ton Overhead Crane Report Korean11_DSN-P-FS04-TW(EK)_1400ton Overhead Crane Report Korean15 R_0_MatchcastLifting-4" xfId="1317"/>
    <cellStyle name="_DSN-P-FS04-TW(EK)_1400ton Overhead Crane Report Korean11_DSN-P-FS04-TW(EK)_1400ton Overhead Crane Report Korean15 R_0_MatchcastLifting-5" xfId="1318"/>
    <cellStyle name="_DSN-P-FS04-TW(EK)_1400ton Overhead Crane Report Korean11_DSN-P-FS04-TW(EK)_1400ton Overhead Crane Report Korean15 R_0_Small Segment Lifting-Report10April" xfId="1319"/>
    <cellStyle name="_DSN-P-FS04-TW(EK)_1400ton Overhead Crane Report Korean11_DSN-P-FS04-TW(EK)_1400ton Overhead Crane Report Korean15 R_0_Small Segment Lifting-Report10April_LiftingCar" xfId="1320"/>
    <cellStyle name="_DSN-P-FS04-TW(EK)_1400ton Overhead Crane Report Korean11_DSN-P-FS04-TW(EK)_1400ton Overhead Crane Report Korean15 R_0_Small Segment Lifting-ReportTypeA" xfId="1321"/>
    <cellStyle name="_DSN-P-FS04-TW(EK)_1400ton Overhead Crane Report Korean11_DSN-P-FS04-TW(EK)_1400ton Overhead Crane Report Korean15 R_0_Small Segment Lifting-ReportTypeA_LiftingCar" xfId="1322"/>
    <cellStyle name="_DSN-P-FS04-TW(EK)_1400ton Overhead Crane Report Korean11_DSN-P-FS04-TW(EK)_1400ton Overhead Crane Report Korean15 R_0_springs" xfId="1323"/>
    <cellStyle name="_DSN-P-FS04-TW(EK)_1400ton Overhead Crane Report Korean11_DSN-P-FS04-TW(EK)_1400ton Overhead Crane Report Korean15 R_0_springs_Book1" xfId="1324"/>
    <cellStyle name="_DSN-P-FS04-TW(EK)_1400ton Overhead Crane Report Korean11_DSN-P-FS04-TW(EK)_1400ton Overhead Crane Report Korean15 R_0_springs_MatchcastLifting" xfId="1325"/>
    <cellStyle name="_DSN-P-FS04-TW(EK)_1400ton Overhead Crane Report Korean11_DSN-P-FS04-TW(EK)_1400ton Overhead Crane Report Korean15 R_0_springs_MatchcastLifting_LiftingCar" xfId="1326"/>
    <cellStyle name="_DSN-P-FS04-TW(EK)_1400ton Overhead Crane Report Korean11_DSN-P-FS04-TW(EK)_1400ton Overhead Crane Report Korean15 R_0_springs_MatchcastLifting-1" xfId="1327"/>
    <cellStyle name="_DSN-P-FS04-TW(EK)_1400ton Overhead Crane Report Korean11_DSN-P-FS04-TW(EK)_1400ton Overhead Crane Report Korean15 R_0_springs_MatchcastLifting-3" xfId="1328"/>
    <cellStyle name="_DSN-P-FS04-TW(EK)_1400ton Overhead Crane Report Korean11_DSN-P-FS04-TW(EK)_1400ton Overhead Crane Report Korean15 R_0_springs_MatchcastLifting-4" xfId="1329"/>
    <cellStyle name="_DSN-P-FS04-TW(EK)_1400ton Overhead Crane Report Korean11_DSN-P-FS04-TW(EK)_1400ton Overhead Crane Report Korean15 R_0_springs_MatchcastLifting-5" xfId="1330"/>
    <cellStyle name="_DSN-P-FS04-TW(EK)_1400ton Overhead Crane Report Korean11_DSN-P-FS04-TW(EK)_1400ton Overhead Crane Report Korean15 R_0_springs_Small Segment Lifting-Report10April" xfId="1331"/>
    <cellStyle name="_DSN-P-FS04-TW(EK)_1400ton Overhead Crane Report Korean11_DSN-P-FS04-TW(EK)_1400ton Overhead Crane Report Korean15 R_0_springs_Small Segment Lifting-Report10April_LiftingCar" xfId="1332"/>
    <cellStyle name="_DSN-P-FS04-TW(EK)_1400ton Overhead Crane Report Korean11_DSN-P-FS04-TW(EK)_1400ton Overhead Crane Report Korean15 R_0_springs_Small Segment Lifting-ReportTypeA" xfId="1333"/>
    <cellStyle name="_DSN-P-FS04-TW(EK)_1400ton Overhead Crane Report Korean11_DSN-P-FS04-TW(EK)_1400ton Overhead Crane Report Korean15 R_0_springs_Small Segment Lifting-ReportTypeA_LiftingCar" xfId="1334"/>
    <cellStyle name="_DSN-P-FS04-TW(EK)_1400ton Overhead Crane Report Korean11_DSN-P-FS04-TW(EK)_1400ton Overhead Crane Report Korean15 R_Book1" xfId="1335"/>
    <cellStyle name="_DSN-P-FS04-TW(EK)_1400ton Overhead Crane Report Korean11_DSN-P-FS04-TW(EK)_1400ton Overhead Crane Report Korean15 R_MatchcastLifting" xfId="1336"/>
    <cellStyle name="_DSN-P-FS04-TW(EK)_1400ton Overhead Crane Report Korean11_DSN-P-FS04-TW(EK)_1400ton Overhead Crane Report Korean15 R_MatchcastLifting_LiftingCar" xfId="1337"/>
    <cellStyle name="_DSN-P-FS04-TW(EK)_1400ton Overhead Crane Report Korean11_DSN-P-FS04-TW(EK)_1400ton Overhead Crane Report Korean15 R_MatchcastLifting-1" xfId="1338"/>
    <cellStyle name="_DSN-P-FS04-TW(EK)_1400ton Overhead Crane Report Korean11_DSN-P-FS04-TW(EK)_1400ton Overhead Crane Report Korean15 R_MatchcastLifting-3" xfId="1339"/>
    <cellStyle name="_DSN-P-FS04-TW(EK)_1400ton Overhead Crane Report Korean11_DSN-P-FS04-TW(EK)_1400ton Overhead Crane Report Korean15 R_MatchcastLifting-4" xfId="1340"/>
    <cellStyle name="_DSN-P-FS04-TW(EK)_1400ton Overhead Crane Report Korean11_DSN-P-FS04-TW(EK)_1400ton Overhead Crane Report Korean15 R_MatchcastLifting-5" xfId="1341"/>
    <cellStyle name="_DSN-P-FS04-TW(EK)_1400ton Overhead Crane Report Korean11_DSN-P-FS04-TW(EK)_1400ton Overhead Crane Report Korean15 R_Small Segment Lifting-Report10April" xfId="1342"/>
    <cellStyle name="_DSN-P-FS04-TW(EK)_1400ton Overhead Crane Report Korean11_DSN-P-FS04-TW(EK)_1400ton Overhead Crane Report Korean15 R_Small Segment Lifting-Report10April_LiftingCar" xfId="1343"/>
    <cellStyle name="_DSN-P-FS04-TW(EK)_1400ton Overhead Crane Report Korean11_DSN-P-FS04-TW(EK)_1400ton Overhead Crane Report Korean15 R_Small Segment Lifting-ReportTypeA" xfId="1344"/>
    <cellStyle name="_DSN-P-FS04-TW(EK)_1400ton Overhead Crane Report Korean11_DSN-P-FS04-TW(EK)_1400ton Overhead Crane Report Korean15 R_Small Segment Lifting-ReportTypeA_LiftingCar" xfId="1345"/>
    <cellStyle name="_DSN-P-FS04-TW(EK)_1400ton Overhead Crane Report Korean11_MatchcastLifting" xfId="1346"/>
    <cellStyle name="_DSN-P-FS04-TW(EK)_1400ton Overhead Crane Report Korean11_MatchcastLifting_LiftingCar" xfId="1347"/>
    <cellStyle name="_DSN-P-FS04-TW(EK)_1400ton Overhead Crane Report Korean11_MatchcastLifting-1" xfId="1348"/>
    <cellStyle name="_DSN-P-FS04-TW(EK)_1400ton Overhead Crane Report Korean11_MatchcastLifting-3" xfId="1349"/>
    <cellStyle name="_DSN-P-FS04-TW(EK)_1400ton Overhead Crane Report Korean11_MatchcastLifting-4" xfId="1350"/>
    <cellStyle name="_DSN-P-FS04-TW(EK)_1400ton Overhead Crane Report Korean11_MatchcastLifting-5" xfId="1351"/>
    <cellStyle name="_DSN-P-FS04-TW(EK)_1400ton Overhead Crane Report Korean11_Small Segment Lifting-Report10April" xfId="1352"/>
    <cellStyle name="_DSN-P-FS04-TW(EK)_1400ton Overhead Crane Report Korean11_Small Segment Lifting-Report10April_LiftingCar" xfId="1353"/>
    <cellStyle name="_DSN-P-FS04-TW(EK)_1400ton Overhead Crane Report Korean11_Small Segment Lifting-ReportTypeA" xfId="1354"/>
    <cellStyle name="_DSN-P-FS04-TW(EK)_1400ton Overhead Crane Report Korean11_Small Segment Lifting-ReportTypeA_LiftingCar" xfId="1355"/>
    <cellStyle name="_DSN-P-FS04-TW(EK)_1400ton Overhead Crane Report Korean11_springs" xfId="1356"/>
    <cellStyle name="_DSN-P-FS04-TW(EK)_1400ton Overhead Crane Report Korean11_springs_Book1" xfId="1357"/>
    <cellStyle name="_DSN-P-FS04-TW(EK)_1400ton Overhead Crane Report Korean11_springs_MatchcastLifting" xfId="1358"/>
    <cellStyle name="_DSN-P-FS04-TW(EK)_1400ton Overhead Crane Report Korean11_springs_MatchcastLifting_LiftingCar" xfId="1359"/>
    <cellStyle name="_DSN-P-FS04-TW(EK)_1400ton Overhead Crane Report Korean11_springs_MatchcastLifting-1" xfId="1360"/>
    <cellStyle name="_DSN-P-FS04-TW(EK)_1400ton Overhead Crane Report Korean11_springs_MatchcastLifting-3" xfId="1361"/>
    <cellStyle name="_DSN-P-FS04-TW(EK)_1400ton Overhead Crane Report Korean11_springs_MatchcastLifting-4" xfId="1362"/>
    <cellStyle name="_DSN-P-FS04-TW(EK)_1400ton Overhead Crane Report Korean11_springs_MatchcastLifting-5" xfId="1363"/>
    <cellStyle name="_DSN-P-FS04-TW(EK)_1400ton Overhead Crane Report Korean11_springs_Small Segment Lifting-Report10April" xfId="1364"/>
    <cellStyle name="_DSN-P-FS04-TW(EK)_1400ton Overhead Crane Report Korean11_springs_Small Segment Lifting-Report10April_LiftingCar" xfId="1365"/>
    <cellStyle name="_DSN-P-FS04-TW(EK)_1400ton Overhead Crane Report Korean11_springs_Small Segment Lifting-ReportTypeA" xfId="1366"/>
    <cellStyle name="_DSN-P-FS04-TW(EK)_1400ton Overhead Crane Report Korean11_springs_Small Segment Lifting-ReportTypeA_LiftingCar" xfId="1367"/>
    <cellStyle name="_MatchcastLifting" xfId="1368"/>
    <cellStyle name="_MatchcastLifting_LiftingCar" xfId="1369"/>
    <cellStyle name="_MatchcastLifting-1" xfId="1370"/>
    <cellStyle name="_MatchcastLifting-3" xfId="1371"/>
    <cellStyle name="_MatchcastLifting-4" xfId="1372"/>
    <cellStyle name="_MatchcastLifting-5" xfId="1373"/>
    <cellStyle name="_Portal Fame Dec19" xfId="1374"/>
    <cellStyle name="_Portal Fame Dec19_Book1" xfId="1375"/>
    <cellStyle name="_Portal Fame Dec19_DSN-P-FS04-TW(EK)_1400ton Overhead Crane Report Korean15 Iw" xfId="1376"/>
    <cellStyle name="_Portal Fame Dec19_DSN-P-FS04-TW(EK)_1400ton Overhead Crane Report Korean15 Iw_0" xfId="1377"/>
    <cellStyle name="_Portal Fame Dec19_DSN-P-FS04-TW(EK)_1400ton Overhead Crane Report Korean15 Iw_0_Book1" xfId="1378"/>
    <cellStyle name="_Portal Fame Dec19_DSN-P-FS04-TW(EK)_1400ton Overhead Crane Report Korean15 Iw_0_MatchcastLifting" xfId="1379"/>
    <cellStyle name="_Portal Fame Dec19_DSN-P-FS04-TW(EK)_1400ton Overhead Crane Report Korean15 Iw_0_MatchcastLifting_LiftingCar" xfId="1380"/>
    <cellStyle name="_Portal Fame Dec19_DSN-P-FS04-TW(EK)_1400ton Overhead Crane Report Korean15 Iw_0_MatchcastLifting-1" xfId="1381"/>
    <cellStyle name="_Portal Fame Dec19_DSN-P-FS04-TW(EK)_1400ton Overhead Crane Report Korean15 Iw_0_MatchcastLifting-3" xfId="1382"/>
    <cellStyle name="_Portal Fame Dec19_DSN-P-FS04-TW(EK)_1400ton Overhead Crane Report Korean15 Iw_0_MatchcastLifting-4" xfId="1383"/>
    <cellStyle name="_Portal Fame Dec19_DSN-P-FS04-TW(EK)_1400ton Overhead Crane Report Korean15 Iw_0_MatchcastLifting-5" xfId="1384"/>
    <cellStyle name="_Portal Fame Dec19_DSN-P-FS04-TW(EK)_1400ton Overhead Crane Report Korean15 Iw_0_Small Segment Lifting-Report10April" xfId="1385"/>
    <cellStyle name="_Portal Fame Dec19_DSN-P-FS04-TW(EK)_1400ton Overhead Crane Report Korean15 Iw_0_Small Segment Lifting-Report10April_LiftingCar" xfId="1386"/>
    <cellStyle name="_Portal Fame Dec19_DSN-P-FS04-TW(EK)_1400ton Overhead Crane Report Korean15 Iw_0_Small Segment Lifting-ReportTypeA" xfId="1387"/>
    <cellStyle name="_Portal Fame Dec19_DSN-P-FS04-TW(EK)_1400ton Overhead Crane Report Korean15 Iw_0_Small Segment Lifting-ReportTypeA_LiftingCar" xfId="1388"/>
    <cellStyle name="_Portal Fame Dec19_DSN-P-FS04-TW(EK)_1400ton Overhead Crane Report Korean15 Iw_0_springs" xfId="1389"/>
    <cellStyle name="_Portal Fame Dec19_DSN-P-FS04-TW(EK)_1400ton Overhead Crane Report Korean15 Iw_0_springs_Book1" xfId="1390"/>
    <cellStyle name="_Portal Fame Dec19_DSN-P-FS04-TW(EK)_1400ton Overhead Crane Report Korean15 Iw_0_springs_MatchcastLifting" xfId="1391"/>
    <cellStyle name="_Portal Fame Dec19_DSN-P-FS04-TW(EK)_1400ton Overhead Crane Report Korean15 Iw_0_springs_MatchcastLifting_LiftingCar" xfId="1392"/>
    <cellStyle name="_Portal Fame Dec19_DSN-P-FS04-TW(EK)_1400ton Overhead Crane Report Korean15 Iw_0_springs_MatchcastLifting-1" xfId="1393"/>
    <cellStyle name="_Portal Fame Dec19_DSN-P-FS04-TW(EK)_1400ton Overhead Crane Report Korean15 Iw_0_springs_MatchcastLifting-3" xfId="1394"/>
    <cellStyle name="_Portal Fame Dec19_DSN-P-FS04-TW(EK)_1400ton Overhead Crane Report Korean15 Iw_0_springs_MatchcastLifting-4" xfId="1395"/>
    <cellStyle name="_Portal Fame Dec19_DSN-P-FS04-TW(EK)_1400ton Overhead Crane Report Korean15 Iw_0_springs_MatchcastLifting-5" xfId="1396"/>
    <cellStyle name="_Portal Fame Dec19_DSN-P-FS04-TW(EK)_1400ton Overhead Crane Report Korean15 Iw_0_springs_Small Segment Lifting-Report10April" xfId="1397"/>
    <cellStyle name="_Portal Fame Dec19_DSN-P-FS04-TW(EK)_1400ton Overhead Crane Report Korean15 Iw_0_springs_Small Segment Lifting-Report10April_LiftingCar" xfId="1398"/>
    <cellStyle name="_Portal Fame Dec19_DSN-P-FS04-TW(EK)_1400ton Overhead Crane Report Korean15 Iw_0_springs_Small Segment Lifting-ReportTypeA" xfId="1399"/>
    <cellStyle name="_Portal Fame Dec19_DSN-P-FS04-TW(EK)_1400ton Overhead Crane Report Korean15 Iw_0_springs_Small Segment Lifting-ReportTypeA_LiftingCar" xfId="1400"/>
    <cellStyle name="_Portal Fame Dec19_DSN-P-FS04-TW(EK)_1400ton Overhead Crane Report Korean15 Iw_Book1" xfId="1401"/>
    <cellStyle name="_Portal Fame Dec19_DSN-P-FS04-TW(EK)_1400ton Overhead Crane Report Korean15 Iw_MatchcastLifting" xfId="1402"/>
    <cellStyle name="_Portal Fame Dec19_DSN-P-FS04-TW(EK)_1400ton Overhead Crane Report Korean15 Iw_MatchcastLifting_LiftingCar" xfId="1403"/>
    <cellStyle name="_Portal Fame Dec19_DSN-P-FS04-TW(EK)_1400ton Overhead Crane Report Korean15 Iw_MatchcastLifting-1" xfId="1404"/>
    <cellStyle name="_Portal Fame Dec19_DSN-P-FS04-TW(EK)_1400ton Overhead Crane Report Korean15 Iw_MatchcastLifting-3" xfId="1405"/>
    <cellStyle name="_Portal Fame Dec19_DSN-P-FS04-TW(EK)_1400ton Overhead Crane Report Korean15 Iw_MatchcastLifting-4" xfId="1406"/>
    <cellStyle name="_Portal Fame Dec19_DSN-P-FS04-TW(EK)_1400ton Overhead Crane Report Korean15 Iw_MatchcastLifting-5" xfId="1407"/>
    <cellStyle name="_Portal Fame Dec19_DSN-P-FS04-TW(EK)_1400ton Overhead Crane Report Korean15 Iw_Small Segment Lifting-Report10April" xfId="1408"/>
    <cellStyle name="_Portal Fame Dec19_DSN-P-FS04-TW(EK)_1400ton Overhead Crane Report Korean15 Iw_Small Segment Lifting-Report10April_LiftingCar" xfId="1409"/>
    <cellStyle name="_Portal Fame Dec19_DSN-P-FS04-TW(EK)_1400ton Overhead Crane Report Korean15 Iw_Small Segment Lifting-ReportTypeA" xfId="1410"/>
    <cellStyle name="_Portal Fame Dec19_DSN-P-FS04-TW(EK)_1400ton Overhead Crane Report Korean15 Iw_Small Segment Lifting-ReportTypeA_LiftingCar" xfId="1411"/>
    <cellStyle name="_Portal Fame Dec19_DSN-P-FS04-TW(EK)_1400ton Overhead Crane Report Korean15 Me" xfId="1412"/>
    <cellStyle name="_Portal Fame Dec19_DSN-P-FS04-TW(EK)_1400ton Overhead Crane Report Korean15 Me_0" xfId="1413"/>
    <cellStyle name="_Portal Fame Dec19_DSN-P-FS04-TW(EK)_1400ton Overhead Crane Report Korean15 Me_0_Book1" xfId="1414"/>
    <cellStyle name="_Portal Fame Dec19_DSN-P-FS04-TW(EK)_1400ton Overhead Crane Report Korean15 Me_0_MatchcastLifting" xfId="1415"/>
    <cellStyle name="_Portal Fame Dec19_DSN-P-FS04-TW(EK)_1400ton Overhead Crane Report Korean15 Me_0_MatchcastLifting_LiftingCar" xfId="1416"/>
    <cellStyle name="_Portal Fame Dec19_DSN-P-FS04-TW(EK)_1400ton Overhead Crane Report Korean15 Me_0_MatchcastLifting-1" xfId="1417"/>
    <cellStyle name="_Portal Fame Dec19_DSN-P-FS04-TW(EK)_1400ton Overhead Crane Report Korean15 Me_0_MatchcastLifting-3" xfId="1418"/>
    <cellStyle name="_Portal Fame Dec19_DSN-P-FS04-TW(EK)_1400ton Overhead Crane Report Korean15 Me_0_MatchcastLifting-4" xfId="1419"/>
    <cellStyle name="_Portal Fame Dec19_DSN-P-FS04-TW(EK)_1400ton Overhead Crane Report Korean15 Me_0_MatchcastLifting-5" xfId="1420"/>
    <cellStyle name="_Portal Fame Dec19_DSN-P-FS04-TW(EK)_1400ton Overhead Crane Report Korean15 Me_0_Small Segment Lifting-Report10April" xfId="1421"/>
    <cellStyle name="_Portal Fame Dec19_DSN-P-FS04-TW(EK)_1400ton Overhead Crane Report Korean15 Me_0_Small Segment Lifting-Report10April_LiftingCar" xfId="1422"/>
    <cellStyle name="_Portal Fame Dec19_DSN-P-FS04-TW(EK)_1400ton Overhead Crane Report Korean15 Me_0_Small Segment Lifting-ReportTypeA" xfId="1423"/>
    <cellStyle name="_Portal Fame Dec19_DSN-P-FS04-TW(EK)_1400ton Overhead Crane Report Korean15 Me_0_Small Segment Lifting-ReportTypeA_LiftingCar" xfId="1424"/>
    <cellStyle name="_Portal Fame Dec19_DSN-P-FS04-TW(EK)_1400ton Overhead Crane Report Korean15 Me_0_springs" xfId="1425"/>
    <cellStyle name="_Portal Fame Dec19_DSN-P-FS04-TW(EK)_1400ton Overhead Crane Report Korean15 Me_0_springs_Book1" xfId="1426"/>
    <cellStyle name="_Portal Fame Dec19_DSN-P-FS04-TW(EK)_1400ton Overhead Crane Report Korean15 Me_0_springs_MatchcastLifting" xfId="1427"/>
    <cellStyle name="_Portal Fame Dec19_DSN-P-FS04-TW(EK)_1400ton Overhead Crane Report Korean15 Me_0_springs_MatchcastLifting_LiftingCar" xfId="1428"/>
    <cellStyle name="_Portal Fame Dec19_DSN-P-FS04-TW(EK)_1400ton Overhead Crane Report Korean15 Me_0_springs_MatchcastLifting-1" xfId="1429"/>
    <cellStyle name="_Portal Fame Dec19_DSN-P-FS04-TW(EK)_1400ton Overhead Crane Report Korean15 Me_0_springs_MatchcastLifting-3" xfId="1430"/>
    <cellStyle name="_Portal Fame Dec19_DSN-P-FS04-TW(EK)_1400ton Overhead Crane Report Korean15 Me_0_springs_MatchcastLifting-4" xfId="1431"/>
    <cellStyle name="_Portal Fame Dec19_DSN-P-FS04-TW(EK)_1400ton Overhead Crane Report Korean15 Me_0_springs_MatchcastLifting-5" xfId="1432"/>
    <cellStyle name="_Portal Fame Dec19_DSN-P-FS04-TW(EK)_1400ton Overhead Crane Report Korean15 Me_0_springs_Small Segment Lifting-Report10April" xfId="1433"/>
    <cellStyle name="_Portal Fame Dec19_DSN-P-FS04-TW(EK)_1400ton Overhead Crane Report Korean15 Me_0_springs_Small Segment Lifting-Report10April_LiftingCar" xfId="1434"/>
    <cellStyle name="_Portal Fame Dec19_DSN-P-FS04-TW(EK)_1400ton Overhead Crane Report Korean15 Me_0_springs_Small Segment Lifting-ReportTypeA" xfId="1435"/>
    <cellStyle name="_Portal Fame Dec19_DSN-P-FS04-TW(EK)_1400ton Overhead Crane Report Korean15 Me_0_springs_Small Segment Lifting-ReportTypeA_LiftingCar" xfId="1436"/>
    <cellStyle name="_Portal Fame Dec19_DSN-P-FS04-TW(EK)_1400ton Overhead Crane Report Korean15 Me_Book1" xfId="1437"/>
    <cellStyle name="_Portal Fame Dec19_DSN-P-FS04-TW(EK)_1400ton Overhead Crane Report Korean15 Me_MatchcastLifting" xfId="1438"/>
    <cellStyle name="_Portal Fame Dec19_DSN-P-FS04-TW(EK)_1400ton Overhead Crane Report Korean15 Me_MatchcastLifting_LiftingCar" xfId="1439"/>
    <cellStyle name="_Portal Fame Dec19_DSN-P-FS04-TW(EK)_1400ton Overhead Crane Report Korean15 Me_MatchcastLifting-1" xfId="1440"/>
    <cellStyle name="_Portal Fame Dec19_DSN-P-FS04-TW(EK)_1400ton Overhead Crane Report Korean15 Me_MatchcastLifting-3" xfId="1441"/>
    <cellStyle name="_Portal Fame Dec19_DSN-P-FS04-TW(EK)_1400ton Overhead Crane Report Korean15 Me_MatchcastLifting-4" xfId="1442"/>
    <cellStyle name="_Portal Fame Dec19_DSN-P-FS04-TW(EK)_1400ton Overhead Crane Report Korean15 Me_MatchcastLifting-5" xfId="1443"/>
    <cellStyle name="_Portal Fame Dec19_DSN-P-FS04-TW(EK)_1400ton Overhead Crane Report Korean15 Me_Small Segment Lifting-Report10April" xfId="1444"/>
    <cellStyle name="_Portal Fame Dec19_DSN-P-FS04-TW(EK)_1400ton Overhead Crane Report Korean15 Me_Small Segment Lifting-Report10April_LiftingCar" xfId="1445"/>
    <cellStyle name="_Portal Fame Dec19_DSN-P-FS04-TW(EK)_1400ton Overhead Crane Report Korean15 Me_Small Segment Lifting-ReportTypeA" xfId="1446"/>
    <cellStyle name="_Portal Fame Dec19_DSN-P-FS04-TW(EK)_1400ton Overhead Crane Report Korean15 Me_Small Segment Lifting-ReportTypeA_LiftingCar" xfId="1447"/>
    <cellStyle name="_Portal Fame Dec19_DSN-P-FS04-TW(EK)_1400ton Overhead Crane Report Korean15 R" xfId="1448"/>
    <cellStyle name="_Portal Fame Dec19_DSN-P-FS04-TW(EK)_1400ton Overhead Crane Report Korean15 R_0" xfId="1449"/>
    <cellStyle name="_Portal Fame Dec19_DSN-P-FS04-TW(EK)_1400ton Overhead Crane Report Korean15 R_0_Book1" xfId="1450"/>
    <cellStyle name="_Portal Fame Dec19_DSN-P-FS04-TW(EK)_1400ton Overhead Crane Report Korean15 R_0_MatchcastLifting" xfId="1451"/>
    <cellStyle name="_Portal Fame Dec19_DSN-P-FS04-TW(EK)_1400ton Overhead Crane Report Korean15 R_0_MatchcastLifting_LiftingCar" xfId="1452"/>
    <cellStyle name="_Portal Fame Dec19_DSN-P-FS04-TW(EK)_1400ton Overhead Crane Report Korean15 R_0_MatchcastLifting-1" xfId="1453"/>
    <cellStyle name="_Portal Fame Dec19_DSN-P-FS04-TW(EK)_1400ton Overhead Crane Report Korean15 R_0_MatchcastLifting-3" xfId="1454"/>
    <cellStyle name="_Portal Fame Dec19_DSN-P-FS04-TW(EK)_1400ton Overhead Crane Report Korean15 R_0_MatchcastLifting-4" xfId="1455"/>
    <cellStyle name="_Portal Fame Dec19_DSN-P-FS04-TW(EK)_1400ton Overhead Crane Report Korean15 R_0_MatchcastLifting-5" xfId="1456"/>
    <cellStyle name="_Portal Fame Dec19_DSN-P-FS04-TW(EK)_1400ton Overhead Crane Report Korean15 R_0_Small Segment Lifting-Report10April" xfId="1457"/>
    <cellStyle name="_Portal Fame Dec19_DSN-P-FS04-TW(EK)_1400ton Overhead Crane Report Korean15 R_0_Small Segment Lifting-Report10April_LiftingCar" xfId="1458"/>
    <cellStyle name="_Portal Fame Dec19_DSN-P-FS04-TW(EK)_1400ton Overhead Crane Report Korean15 R_0_Small Segment Lifting-ReportTypeA" xfId="1459"/>
    <cellStyle name="_Portal Fame Dec19_DSN-P-FS04-TW(EK)_1400ton Overhead Crane Report Korean15 R_0_Small Segment Lifting-ReportTypeA_LiftingCar" xfId="1460"/>
    <cellStyle name="_Portal Fame Dec19_DSN-P-FS04-TW(EK)_1400ton Overhead Crane Report Korean15 R_0_springs" xfId="1461"/>
    <cellStyle name="_Portal Fame Dec19_DSN-P-FS04-TW(EK)_1400ton Overhead Crane Report Korean15 R_0_springs_Book1" xfId="1462"/>
    <cellStyle name="_Portal Fame Dec19_DSN-P-FS04-TW(EK)_1400ton Overhead Crane Report Korean15 R_0_springs_MatchcastLifting" xfId="1463"/>
    <cellStyle name="_Portal Fame Dec19_DSN-P-FS04-TW(EK)_1400ton Overhead Crane Report Korean15 R_0_springs_MatchcastLifting_LiftingCar" xfId="1464"/>
    <cellStyle name="_Portal Fame Dec19_DSN-P-FS04-TW(EK)_1400ton Overhead Crane Report Korean15 R_0_springs_MatchcastLifting-1" xfId="1465"/>
    <cellStyle name="_Portal Fame Dec19_DSN-P-FS04-TW(EK)_1400ton Overhead Crane Report Korean15 R_0_springs_MatchcastLifting-3" xfId="1466"/>
    <cellStyle name="_Portal Fame Dec19_DSN-P-FS04-TW(EK)_1400ton Overhead Crane Report Korean15 R_0_springs_MatchcastLifting-4" xfId="1467"/>
    <cellStyle name="_Portal Fame Dec19_DSN-P-FS04-TW(EK)_1400ton Overhead Crane Report Korean15 R_0_springs_MatchcastLifting-5" xfId="1468"/>
    <cellStyle name="_Portal Fame Dec19_DSN-P-FS04-TW(EK)_1400ton Overhead Crane Report Korean15 R_0_springs_Small Segment Lifting-Report10April" xfId="1469"/>
    <cellStyle name="_Portal Fame Dec19_DSN-P-FS04-TW(EK)_1400ton Overhead Crane Report Korean15 R_0_springs_Small Segment Lifting-Report10April_LiftingCar" xfId="1470"/>
    <cellStyle name="_Portal Fame Dec19_DSN-P-FS04-TW(EK)_1400ton Overhead Crane Report Korean15 R_0_springs_Small Segment Lifting-ReportTypeA" xfId="1471"/>
    <cellStyle name="_Portal Fame Dec19_DSN-P-FS04-TW(EK)_1400ton Overhead Crane Report Korean15 R_0_springs_Small Segment Lifting-ReportTypeA_LiftingCar" xfId="1472"/>
    <cellStyle name="_Portal Fame Dec19_DSN-P-FS04-TW(EK)_1400ton Overhead Crane Report Korean15 R_Book1" xfId="1473"/>
    <cellStyle name="_Portal Fame Dec19_DSN-P-FS04-TW(EK)_1400ton Overhead Crane Report Korean15 R_MatchcastLifting" xfId="1474"/>
    <cellStyle name="_Portal Fame Dec19_DSN-P-FS04-TW(EK)_1400ton Overhead Crane Report Korean15 R_MatchcastLifting_LiftingCar" xfId="1475"/>
    <cellStyle name="_Portal Fame Dec19_DSN-P-FS04-TW(EK)_1400ton Overhead Crane Report Korean15 R_MatchcastLifting-1" xfId="1476"/>
    <cellStyle name="_Portal Fame Dec19_DSN-P-FS04-TW(EK)_1400ton Overhead Crane Report Korean15 R_MatchcastLifting-3" xfId="1477"/>
    <cellStyle name="_Portal Fame Dec19_DSN-P-FS04-TW(EK)_1400ton Overhead Crane Report Korean15 R_MatchcastLifting-4" xfId="1478"/>
    <cellStyle name="_Portal Fame Dec19_DSN-P-FS04-TW(EK)_1400ton Overhead Crane Report Korean15 R_MatchcastLifting-5" xfId="1479"/>
    <cellStyle name="_Portal Fame Dec19_DSN-P-FS04-TW(EK)_1400ton Overhead Crane Report Korean15 R_Small Segment Lifting-Report10April" xfId="1480"/>
    <cellStyle name="_Portal Fame Dec19_DSN-P-FS04-TW(EK)_1400ton Overhead Crane Report Korean15 R_Small Segment Lifting-Report10April_LiftingCar" xfId="1481"/>
    <cellStyle name="_Portal Fame Dec19_DSN-P-FS04-TW(EK)_1400ton Overhead Crane Report Korean15 R_Small Segment Lifting-ReportTypeA" xfId="1482"/>
    <cellStyle name="_Portal Fame Dec19_DSN-P-FS04-TW(EK)_1400ton Overhead Crane Report Korean15 R_Small Segment Lifting-ReportTypeA_LiftingCar" xfId="1483"/>
    <cellStyle name="_Portal Fame Dec19_MatchcastLifting" xfId="1484"/>
    <cellStyle name="_Portal Fame Dec19_MatchcastLifting_LiftingCar" xfId="1485"/>
    <cellStyle name="_Portal Fame Dec19_MatchcastLifting-1" xfId="1486"/>
    <cellStyle name="_Portal Fame Dec19_MatchcastLifting-3" xfId="1487"/>
    <cellStyle name="_Portal Fame Dec19_MatchcastLifting-4" xfId="1488"/>
    <cellStyle name="_Portal Fame Dec19_MatchcastLifting-5" xfId="1489"/>
    <cellStyle name="_Portal Fame Dec19_Punching (Rev01)" xfId="1490"/>
    <cellStyle name="_Portal Fame Dec19_Punching (Rev01)_0" xfId="1491"/>
    <cellStyle name="_Portal Fame Dec19_Punching (Rev01)_0_Book1" xfId="1492"/>
    <cellStyle name="_Portal Fame Dec19_Punching (Rev01)_0_MatchcastLifting" xfId="1493"/>
    <cellStyle name="_Portal Fame Dec19_Punching (Rev01)_0_MatchcastLifting_LiftingCar" xfId="1494"/>
    <cellStyle name="_Portal Fame Dec19_Punching (Rev01)_0_MatchcastLifting-1" xfId="1495"/>
    <cellStyle name="_Portal Fame Dec19_Punching (Rev01)_0_MatchcastLifting-3" xfId="1496"/>
    <cellStyle name="_Portal Fame Dec19_Punching (Rev01)_0_MatchcastLifting-4" xfId="1497"/>
    <cellStyle name="_Portal Fame Dec19_Punching (Rev01)_0_MatchcastLifting-5" xfId="1498"/>
    <cellStyle name="_Portal Fame Dec19_Punching (Rev01)_0_Small Segment Lifting-Report10April" xfId="1499"/>
    <cellStyle name="_Portal Fame Dec19_Punching (Rev01)_0_Small Segment Lifting-Report10April_LiftingCar" xfId="1500"/>
    <cellStyle name="_Portal Fame Dec19_Punching (Rev01)_0_Small Segment Lifting-ReportTypeA" xfId="1501"/>
    <cellStyle name="_Portal Fame Dec19_Punching (Rev01)_0_Small Segment Lifting-ReportTypeA_LiftingCar" xfId="1502"/>
    <cellStyle name="_Portal Fame Dec19_Punching (Rev01)_0_springs" xfId="1503"/>
    <cellStyle name="_Portal Fame Dec19_Punching (Rev01)_0_springs_Book1" xfId="1504"/>
    <cellStyle name="_Portal Fame Dec19_Punching (Rev01)_0_springs_MatchcastLifting" xfId="1505"/>
    <cellStyle name="_Portal Fame Dec19_Punching (Rev01)_0_springs_MatchcastLifting_LiftingCar" xfId="1506"/>
    <cellStyle name="_Portal Fame Dec19_Punching (Rev01)_0_springs_MatchcastLifting-1" xfId="1507"/>
    <cellStyle name="_Portal Fame Dec19_Punching (Rev01)_0_springs_MatchcastLifting-3" xfId="1508"/>
    <cellStyle name="_Portal Fame Dec19_Punching (Rev01)_0_springs_MatchcastLifting-4" xfId="1509"/>
    <cellStyle name="_Portal Fame Dec19_Punching (Rev01)_0_springs_MatchcastLifting-5" xfId="1510"/>
    <cellStyle name="_Portal Fame Dec19_Punching (Rev01)_0_springs_Small Segment Lifting-Report10April" xfId="1511"/>
    <cellStyle name="_Portal Fame Dec19_Punching (Rev01)_0_springs_Small Segment Lifting-Report10April_LiftingCar" xfId="1512"/>
    <cellStyle name="_Portal Fame Dec19_Punching (Rev01)_0_springs_Small Segment Lifting-ReportTypeA" xfId="1513"/>
    <cellStyle name="_Portal Fame Dec19_Punching (Rev01)_0_springs_Small Segment Lifting-ReportTypeA_LiftingCar" xfId="1514"/>
    <cellStyle name="_Portal Fame Dec19_Punching (Rev01)_Book1" xfId="1515"/>
    <cellStyle name="_Portal Fame Dec19_Punching (Rev01)_MatchcastLifting" xfId="1516"/>
    <cellStyle name="_Portal Fame Dec19_Punching (Rev01)_MatchcastLifting_LiftingCar" xfId="1517"/>
    <cellStyle name="_Portal Fame Dec19_Punching (Rev01)_MatchcastLifting-1" xfId="1518"/>
    <cellStyle name="_Portal Fame Dec19_Punching (Rev01)_MatchcastLifting-3" xfId="1519"/>
    <cellStyle name="_Portal Fame Dec19_Punching (Rev01)_MatchcastLifting-4" xfId="1520"/>
    <cellStyle name="_Portal Fame Dec19_Punching (Rev01)_MatchcastLifting-5" xfId="1521"/>
    <cellStyle name="_Portal Fame Dec19_Punching (Rev01)_Small Segment Lifting-Report10April" xfId="1522"/>
    <cellStyle name="_Portal Fame Dec19_Punching (Rev01)_Small Segment Lifting-Report10April_LiftingCar" xfId="1523"/>
    <cellStyle name="_Portal Fame Dec19_Punching (Rev01)_Small Segment Lifting-ReportTypeA" xfId="1524"/>
    <cellStyle name="_Portal Fame Dec19_Punching (Rev01)_Small Segment Lifting-ReportTypeA_LiftingCar" xfId="1525"/>
    <cellStyle name="_Portal Fame Dec19_Small Segment Lifting-Report10April" xfId="1526"/>
    <cellStyle name="_Portal Fame Dec19_Small Segment Lifting-Report10April_LiftingCar" xfId="1527"/>
    <cellStyle name="_Portal Fame Dec19_Small Segment Lifting-ReportTypeA" xfId="1528"/>
    <cellStyle name="_Portal Fame Dec19_Small Segment Lifting-ReportTypeA_LiftingCar" xfId="1529"/>
    <cellStyle name="_Portal Fame Dec19_springs" xfId="1530"/>
    <cellStyle name="_Portal Fame Dec19_springs_Book1" xfId="1531"/>
    <cellStyle name="_Portal Fame Dec19_springs_MatchcastLifting" xfId="1532"/>
    <cellStyle name="_Portal Fame Dec19_springs_MatchcastLifting_LiftingCar" xfId="1533"/>
    <cellStyle name="_Portal Fame Dec19_springs_MatchcastLifting-1" xfId="1534"/>
    <cellStyle name="_Portal Fame Dec19_springs_MatchcastLifting-3" xfId="1535"/>
    <cellStyle name="_Portal Fame Dec19_springs_MatchcastLifting-4" xfId="1536"/>
    <cellStyle name="_Portal Fame Dec19_springs_MatchcastLifting-5" xfId="1537"/>
    <cellStyle name="_Portal Fame Dec19_springs_Small Segment Lifting-Report10April" xfId="1538"/>
    <cellStyle name="_Portal Fame Dec19_springs_Small Segment Lifting-Report10April_LiftingCar" xfId="1539"/>
    <cellStyle name="_Portal Fame Dec19_springs_Small Segment Lifting-ReportTypeA" xfId="1540"/>
    <cellStyle name="_Portal Fame Dec19_springs_Small Segment Lifting-ReportTypeA_LiftingCar" xfId="1541"/>
    <cellStyle name="_Portal Fame Dec19-Rev" xfId="1542"/>
    <cellStyle name="_Portal Fame Dec19-Rev_Book1" xfId="1543"/>
    <cellStyle name="_Portal Fame Dec19-Rev_DSN-P-FS04-TW(EK)_1400ton Overhead Crane Report Korean15 Iw" xfId="1544"/>
    <cellStyle name="_Portal Fame Dec19-Rev_DSN-P-FS04-TW(EK)_1400ton Overhead Crane Report Korean15 Iw_0" xfId="1545"/>
    <cellStyle name="_Portal Fame Dec19-Rev_DSN-P-FS04-TW(EK)_1400ton Overhead Crane Report Korean15 Iw_0_Book1" xfId="1546"/>
    <cellStyle name="_Portal Fame Dec19-Rev_DSN-P-FS04-TW(EK)_1400ton Overhead Crane Report Korean15 Iw_0_MatchcastLifting" xfId="1547"/>
    <cellStyle name="_Portal Fame Dec19-Rev_DSN-P-FS04-TW(EK)_1400ton Overhead Crane Report Korean15 Iw_0_MatchcastLifting_LiftingCar" xfId="1548"/>
    <cellStyle name="_Portal Fame Dec19-Rev_DSN-P-FS04-TW(EK)_1400ton Overhead Crane Report Korean15 Iw_0_MatchcastLifting-1" xfId="1549"/>
    <cellStyle name="_Portal Fame Dec19-Rev_DSN-P-FS04-TW(EK)_1400ton Overhead Crane Report Korean15 Iw_0_MatchcastLifting-3" xfId="1550"/>
    <cellStyle name="_Portal Fame Dec19-Rev_DSN-P-FS04-TW(EK)_1400ton Overhead Crane Report Korean15 Iw_0_MatchcastLifting-4" xfId="1551"/>
    <cellStyle name="_Portal Fame Dec19-Rev_DSN-P-FS04-TW(EK)_1400ton Overhead Crane Report Korean15 Iw_0_MatchcastLifting-5" xfId="1552"/>
    <cellStyle name="_Portal Fame Dec19-Rev_DSN-P-FS04-TW(EK)_1400ton Overhead Crane Report Korean15 Iw_0_Small Segment Lifting-Report10April" xfId="1553"/>
    <cellStyle name="_Portal Fame Dec19-Rev_DSN-P-FS04-TW(EK)_1400ton Overhead Crane Report Korean15 Iw_0_Small Segment Lifting-Report10April_LiftingCar" xfId="1554"/>
    <cellStyle name="_Portal Fame Dec19-Rev_DSN-P-FS04-TW(EK)_1400ton Overhead Crane Report Korean15 Iw_0_Small Segment Lifting-ReportTypeA" xfId="1555"/>
    <cellStyle name="_Portal Fame Dec19-Rev_DSN-P-FS04-TW(EK)_1400ton Overhead Crane Report Korean15 Iw_0_Small Segment Lifting-ReportTypeA_LiftingCar" xfId="1556"/>
    <cellStyle name="_Portal Fame Dec19-Rev_DSN-P-FS04-TW(EK)_1400ton Overhead Crane Report Korean15 Iw_0_springs" xfId="1557"/>
    <cellStyle name="_Portal Fame Dec19-Rev_DSN-P-FS04-TW(EK)_1400ton Overhead Crane Report Korean15 Iw_0_springs_Book1" xfId="1558"/>
    <cellStyle name="_Portal Fame Dec19-Rev_DSN-P-FS04-TW(EK)_1400ton Overhead Crane Report Korean15 Iw_0_springs_MatchcastLifting" xfId="1559"/>
    <cellStyle name="_Portal Fame Dec19-Rev_DSN-P-FS04-TW(EK)_1400ton Overhead Crane Report Korean15 Iw_0_springs_MatchcastLifting_LiftingCar" xfId="1560"/>
    <cellStyle name="_Portal Fame Dec19-Rev_DSN-P-FS04-TW(EK)_1400ton Overhead Crane Report Korean15 Iw_0_springs_MatchcastLifting-1" xfId="1561"/>
    <cellStyle name="_Portal Fame Dec19-Rev_DSN-P-FS04-TW(EK)_1400ton Overhead Crane Report Korean15 Iw_0_springs_MatchcastLifting-3" xfId="1562"/>
    <cellStyle name="_Portal Fame Dec19-Rev_DSN-P-FS04-TW(EK)_1400ton Overhead Crane Report Korean15 Iw_0_springs_MatchcastLifting-4" xfId="1563"/>
    <cellStyle name="_Portal Fame Dec19-Rev_DSN-P-FS04-TW(EK)_1400ton Overhead Crane Report Korean15 Iw_0_springs_MatchcastLifting-5" xfId="1564"/>
    <cellStyle name="_Portal Fame Dec19-Rev_DSN-P-FS04-TW(EK)_1400ton Overhead Crane Report Korean15 Iw_0_springs_Small Segment Lifting-Report10April" xfId="1565"/>
    <cellStyle name="_Portal Fame Dec19-Rev_DSN-P-FS04-TW(EK)_1400ton Overhead Crane Report Korean15 Iw_0_springs_Small Segment Lifting-Report10April_LiftingCar" xfId="1566"/>
    <cellStyle name="_Portal Fame Dec19-Rev_DSN-P-FS04-TW(EK)_1400ton Overhead Crane Report Korean15 Iw_0_springs_Small Segment Lifting-ReportTypeA" xfId="1567"/>
    <cellStyle name="_Portal Fame Dec19-Rev_DSN-P-FS04-TW(EK)_1400ton Overhead Crane Report Korean15 Iw_0_springs_Small Segment Lifting-ReportTypeA_LiftingCar" xfId="1568"/>
    <cellStyle name="_Portal Fame Dec19-Rev_DSN-P-FS04-TW(EK)_1400ton Overhead Crane Report Korean15 Iw_Book1" xfId="1569"/>
    <cellStyle name="_Portal Fame Dec19-Rev_DSN-P-FS04-TW(EK)_1400ton Overhead Crane Report Korean15 Iw_MatchcastLifting" xfId="1570"/>
    <cellStyle name="_Portal Fame Dec19-Rev_DSN-P-FS04-TW(EK)_1400ton Overhead Crane Report Korean15 Iw_MatchcastLifting_LiftingCar" xfId="1571"/>
    <cellStyle name="_Portal Fame Dec19-Rev_DSN-P-FS04-TW(EK)_1400ton Overhead Crane Report Korean15 Iw_MatchcastLifting-1" xfId="1572"/>
    <cellStyle name="_Portal Fame Dec19-Rev_DSN-P-FS04-TW(EK)_1400ton Overhead Crane Report Korean15 Iw_MatchcastLifting-3" xfId="1573"/>
    <cellStyle name="_Portal Fame Dec19-Rev_DSN-P-FS04-TW(EK)_1400ton Overhead Crane Report Korean15 Iw_MatchcastLifting-4" xfId="1574"/>
    <cellStyle name="_Portal Fame Dec19-Rev_DSN-P-FS04-TW(EK)_1400ton Overhead Crane Report Korean15 Iw_MatchcastLifting-5" xfId="1575"/>
    <cellStyle name="_Portal Fame Dec19-Rev_DSN-P-FS04-TW(EK)_1400ton Overhead Crane Report Korean15 Iw_Small Segment Lifting-Report10April" xfId="1576"/>
    <cellStyle name="_Portal Fame Dec19-Rev_DSN-P-FS04-TW(EK)_1400ton Overhead Crane Report Korean15 Iw_Small Segment Lifting-Report10April_LiftingCar" xfId="1577"/>
    <cellStyle name="_Portal Fame Dec19-Rev_DSN-P-FS04-TW(EK)_1400ton Overhead Crane Report Korean15 Iw_Small Segment Lifting-ReportTypeA" xfId="1578"/>
    <cellStyle name="_Portal Fame Dec19-Rev_DSN-P-FS04-TW(EK)_1400ton Overhead Crane Report Korean15 Iw_Small Segment Lifting-ReportTypeA_LiftingCar" xfId="1579"/>
    <cellStyle name="_Portal Fame Dec19-Rev_DSN-P-FS04-TW(EK)_1400ton Overhead Crane Report Korean15 Me" xfId="1580"/>
    <cellStyle name="_Portal Fame Dec19-Rev_DSN-P-FS04-TW(EK)_1400ton Overhead Crane Report Korean15 Me_0" xfId="1581"/>
    <cellStyle name="_Portal Fame Dec19-Rev_DSN-P-FS04-TW(EK)_1400ton Overhead Crane Report Korean15 Me_0_Book1" xfId="1582"/>
    <cellStyle name="_Portal Fame Dec19-Rev_DSN-P-FS04-TW(EK)_1400ton Overhead Crane Report Korean15 Me_0_MatchcastLifting" xfId="1583"/>
    <cellStyle name="_Portal Fame Dec19-Rev_DSN-P-FS04-TW(EK)_1400ton Overhead Crane Report Korean15 Me_0_MatchcastLifting_LiftingCar" xfId="1584"/>
    <cellStyle name="_Portal Fame Dec19-Rev_DSN-P-FS04-TW(EK)_1400ton Overhead Crane Report Korean15 Me_0_MatchcastLifting-1" xfId="1585"/>
    <cellStyle name="_Portal Fame Dec19-Rev_DSN-P-FS04-TW(EK)_1400ton Overhead Crane Report Korean15 Me_0_MatchcastLifting-3" xfId="1586"/>
    <cellStyle name="_Portal Fame Dec19-Rev_DSN-P-FS04-TW(EK)_1400ton Overhead Crane Report Korean15 Me_0_MatchcastLifting-4" xfId="1587"/>
    <cellStyle name="_Portal Fame Dec19-Rev_DSN-P-FS04-TW(EK)_1400ton Overhead Crane Report Korean15 Me_0_MatchcastLifting-5" xfId="1588"/>
    <cellStyle name="_Portal Fame Dec19-Rev_DSN-P-FS04-TW(EK)_1400ton Overhead Crane Report Korean15 Me_0_Small Segment Lifting-Report10April" xfId="1589"/>
    <cellStyle name="_Portal Fame Dec19-Rev_DSN-P-FS04-TW(EK)_1400ton Overhead Crane Report Korean15 Me_0_Small Segment Lifting-Report10April_LiftingCar" xfId="1590"/>
    <cellStyle name="_Portal Fame Dec19-Rev_DSN-P-FS04-TW(EK)_1400ton Overhead Crane Report Korean15 Me_0_Small Segment Lifting-ReportTypeA" xfId="1591"/>
    <cellStyle name="_Portal Fame Dec19-Rev_DSN-P-FS04-TW(EK)_1400ton Overhead Crane Report Korean15 Me_0_Small Segment Lifting-ReportTypeA_LiftingCar" xfId="1592"/>
    <cellStyle name="_Portal Fame Dec19-Rev_DSN-P-FS04-TW(EK)_1400ton Overhead Crane Report Korean15 Me_0_springs" xfId="1593"/>
    <cellStyle name="_Portal Fame Dec19-Rev_DSN-P-FS04-TW(EK)_1400ton Overhead Crane Report Korean15 Me_0_springs_Book1" xfId="1594"/>
    <cellStyle name="_Portal Fame Dec19-Rev_DSN-P-FS04-TW(EK)_1400ton Overhead Crane Report Korean15 Me_0_springs_MatchcastLifting" xfId="1595"/>
    <cellStyle name="_Portal Fame Dec19-Rev_DSN-P-FS04-TW(EK)_1400ton Overhead Crane Report Korean15 Me_0_springs_MatchcastLifting_LiftingCar" xfId="1596"/>
    <cellStyle name="_Portal Fame Dec19-Rev_DSN-P-FS04-TW(EK)_1400ton Overhead Crane Report Korean15 Me_0_springs_MatchcastLifting-1" xfId="1597"/>
    <cellStyle name="_Portal Fame Dec19-Rev_DSN-P-FS04-TW(EK)_1400ton Overhead Crane Report Korean15 Me_0_springs_MatchcastLifting-3" xfId="1598"/>
    <cellStyle name="_Portal Fame Dec19-Rev_DSN-P-FS04-TW(EK)_1400ton Overhead Crane Report Korean15 Me_0_springs_MatchcastLifting-4" xfId="1599"/>
    <cellStyle name="_Portal Fame Dec19-Rev_DSN-P-FS04-TW(EK)_1400ton Overhead Crane Report Korean15 Me_0_springs_MatchcastLifting-5" xfId="1600"/>
    <cellStyle name="_Portal Fame Dec19-Rev_DSN-P-FS04-TW(EK)_1400ton Overhead Crane Report Korean15 Me_0_springs_Small Segment Lifting-Report10April" xfId="1601"/>
    <cellStyle name="_Portal Fame Dec19-Rev_DSN-P-FS04-TW(EK)_1400ton Overhead Crane Report Korean15 Me_0_springs_Small Segment Lifting-Report10April_LiftingCar" xfId="1602"/>
    <cellStyle name="_Portal Fame Dec19-Rev_DSN-P-FS04-TW(EK)_1400ton Overhead Crane Report Korean15 Me_0_springs_Small Segment Lifting-ReportTypeA" xfId="1603"/>
    <cellStyle name="_Portal Fame Dec19-Rev_DSN-P-FS04-TW(EK)_1400ton Overhead Crane Report Korean15 Me_0_springs_Small Segment Lifting-ReportTypeA_LiftingCar" xfId="1604"/>
    <cellStyle name="_Portal Fame Dec19-Rev_DSN-P-FS04-TW(EK)_1400ton Overhead Crane Report Korean15 Me_Book1" xfId="1605"/>
    <cellStyle name="_Portal Fame Dec19-Rev_DSN-P-FS04-TW(EK)_1400ton Overhead Crane Report Korean15 Me_MatchcastLifting" xfId="1606"/>
    <cellStyle name="_Portal Fame Dec19-Rev_DSN-P-FS04-TW(EK)_1400ton Overhead Crane Report Korean15 Me_MatchcastLifting_LiftingCar" xfId="1607"/>
    <cellStyle name="_Portal Fame Dec19-Rev_DSN-P-FS04-TW(EK)_1400ton Overhead Crane Report Korean15 Me_MatchcastLifting-1" xfId="1608"/>
    <cellStyle name="_Portal Fame Dec19-Rev_DSN-P-FS04-TW(EK)_1400ton Overhead Crane Report Korean15 Me_MatchcastLifting-3" xfId="1609"/>
    <cellStyle name="_Portal Fame Dec19-Rev_DSN-P-FS04-TW(EK)_1400ton Overhead Crane Report Korean15 Me_MatchcastLifting-4" xfId="1610"/>
    <cellStyle name="_Portal Fame Dec19-Rev_DSN-P-FS04-TW(EK)_1400ton Overhead Crane Report Korean15 Me_MatchcastLifting-5" xfId="1611"/>
    <cellStyle name="_Portal Fame Dec19-Rev_DSN-P-FS04-TW(EK)_1400ton Overhead Crane Report Korean15 Me_Small Segment Lifting-Report10April" xfId="1612"/>
    <cellStyle name="_Portal Fame Dec19-Rev_DSN-P-FS04-TW(EK)_1400ton Overhead Crane Report Korean15 Me_Small Segment Lifting-Report10April_LiftingCar" xfId="1613"/>
    <cellStyle name="_Portal Fame Dec19-Rev_DSN-P-FS04-TW(EK)_1400ton Overhead Crane Report Korean15 Me_Small Segment Lifting-ReportTypeA" xfId="1614"/>
    <cellStyle name="_Portal Fame Dec19-Rev_DSN-P-FS04-TW(EK)_1400ton Overhead Crane Report Korean15 Me_Small Segment Lifting-ReportTypeA_LiftingCar" xfId="1615"/>
    <cellStyle name="_Portal Fame Dec19-Rev_DSN-P-FS04-TW(EK)_1400ton Overhead Crane Report Korean15 R" xfId="1616"/>
    <cellStyle name="_Portal Fame Dec19-Rev_DSN-P-FS04-TW(EK)_1400ton Overhead Crane Report Korean15 R_0" xfId="1617"/>
    <cellStyle name="_Portal Fame Dec19-Rev_DSN-P-FS04-TW(EK)_1400ton Overhead Crane Report Korean15 R_0_Book1" xfId="1618"/>
    <cellStyle name="_Portal Fame Dec19-Rev_DSN-P-FS04-TW(EK)_1400ton Overhead Crane Report Korean15 R_0_MatchcastLifting" xfId="1619"/>
    <cellStyle name="_Portal Fame Dec19-Rev_DSN-P-FS04-TW(EK)_1400ton Overhead Crane Report Korean15 R_0_MatchcastLifting_LiftingCar" xfId="1620"/>
    <cellStyle name="_Portal Fame Dec19-Rev_DSN-P-FS04-TW(EK)_1400ton Overhead Crane Report Korean15 R_0_MatchcastLifting-1" xfId="1621"/>
    <cellStyle name="_Portal Fame Dec19-Rev_DSN-P-FS04-TW(EK)_1400ton Overhead Crane Report Korean15 R_0_MatchcastLifting-3" xfId="1622"/>
    <cellStyle name="_Portal Fame Dec19-Rev_DSN-P-FS04-TW(EK)_1400ton Overhead Crane Report Korean15 R_0_MatchcastLifting-4" xfId="1623"/>
    <cellStyle name="_Portal Fame Dec19-Rev_DSN-P-FS04-TW(EK)_1400ton Overhead Crane Report Korean15 R_0_MatchcastLifting-5" xfId="1624"/>
    <cellStyle name="_Portal Fame Dec19-Rev_DSN-P-FS04-TW(EK)_1400ton Overhead Crane Report Korean15 R_0_Small Segment Lifting-Report10April" xfId="1625"/>
    <cellStyle name="_Portal Fame Dec19-Rev_DSN-P-FS04-TW(EK)_1400ton Overhead Crane Report Korean15 R_0_Small Segment Lifting-Report10April_LiftingCar" xfId="1626"/>
    <cellStyle name="_Portal Fame Dec19-Rev_DSN-P-FS04-TW(EK)_1400ton Overhead Crane Report Korean15 R_0_Small Segment Lifting-ReportTypeA" xfId="1627"/>
    <cellStyle name="_Portal Fame Dec19-Rev_DSN-P-FS04-TW(EK)_1400ton Overhead Crane Report Korean15 R_0_Small Segment Lifting-ReportTypeA_LiftingCar" xfId="1628"/>
    <cellStyle name="_Portal Fame Dec19-Rev_DSN-P-FS04-TW(EK)_1400ton Overhead Crane Report Korean15 R_0_springs" xfId="1629"/>
    <cellStyle name="_Portal Fame Dec19-Rev_DSN-P-FS04-TW(EK)_1400ton Overhead Crane Report Korean15 R_0_springs_Book1" xfId="1630"/>
    <cellStyle name="_Portal Fame Dec19-Rev_DSN-P-FS04-TW(EK)_1400ton Overhead Crane Report Korean15 R_0_springs_MatchcastLifting" xfId="1631"/>
    <cellStyle name="_Portal Fame Dec19-Rev_DSN-P-FS04-TW(EK)_1400ton Overhead Crane Report Korean15 R_0_springs_MatchcastLifting_LiftingCar" xfId="1632"/>
    <cellStyle name="_Portal Fame Dec19-Rev_DSN-P-FS04-TW(EK)_1400ton Overhead Crane Report Korean15 R_0_springs_MatchcastLifting-1" xfId="1633"/>
    <cellStyle name="_Portal Fame Dec19-Rev_DSN-P-FS04-TW(EK)_1400ton Overhead Crane Report Korean15 R_0_springs_MatchcastLifting-3" xfId="1634"/>
    <cellStyle name="_Portal Fame Dec19-Rev_DSN-P-FS04-TW(EK)_1400ton Overhead Crane Report Korean15 R_0_springs_MatchcastLifting-4" xfId="1635"/>
    <cellStyle name="_Portal Fame Dec19-Rev_DSN-P-FS04-TW(EK)_1400ton Overhead Crane Report Korean15 R_0_springs_MatchcastLifting-5" xfId="1636"/>
    <cellStyle name="_Portal Fame Dec19-Rev_DSN-P-FS04-TW(EK)_1400ton Overhead Crane Report Korean15 R_0_springs_Small Segment Lifting-Report10April" xfId="1637"/>
    <cellStyle name="_Portal Fame Dec19-Rev_DSN-P-FS04-TW(EK)_1400ton Overhead Crane Report Korean15 R_0_springs_Small Segment Lifting-Report10April_LiftingCar" xfId="1638"/>
    <cellStyle name="_Portal Fame Dec19-Rev_DSN-P-FS04-TW(EK)_1400ton Overhead Crane Report Korean15 R_0_springs_Small Segment Lifting-ReportTypeA" xfId="1639"/>
    <cellStyle name="_Portal Fame Dec19-Rev_DSN-P-FS04-TW(EK)_1400ton Overhead Crane Report Korean15 R_0_springs_Small Segment Lifting-ReportTypeA_LiftingCar" xfId="1640"/>
    <cellStyle name="_Portal Fame Dec19-Rev_DSN-P-FS04-TW(EK)_1400ton Overhead Crane Report Korean15 R_Book1" xfId="1641"/>
    <cellStyle name="_Portal Fame Dec19-Rev_DSN-P-FS04-TW(EK)_1400ton Overhead Crane Report Korean15 R_MatchcastLifting" xfId="1642"/>
    <cellStyle name="_Portal Fame Dec19-Rev_DSN-P-FS04-TW(EK)_1400ton Overhead Crane Report Korean15 R_MatchcastLifting_LiftingCar" xfId="1643"/>
    <cellStyle name="_Portal Fame Dec19-Rev_DSN-P-FS04-TW(EK)_1400ton Overhead Crane Report Korean15 R_MatchcastLifting-1" xfId="1644"/>
    <cellStyle name="_Portal Fame Dec19-Rev_DSN-P-FS04-TW(EK)_1400ton Overhead Crane Report Korean15 R_MatchcastLifting-3" xfId="1645"/>
    <cellStyle name="_Portal Fame Dec19-Rev_DSN-P-FS04-TW(EK)_1400ton Overhead Crane Report Korean15 R_MatchcastLifting-4" xfId="1646"/>
    <cellStyle name="_Portal Fame Dec19-Rev_DSN-P-FS04-TW(EK)_1400ton Overhead Crane Report Korean15 R_MatchcastLifting-5" xfId="1647"/>
    <cellStyle name="_Portal Fame Dec19-Rev_DSN-P-FS04-TW(EK)_1400ton Overhead Crane Report Korean15 R_Small Segment Lifting-Report10April" xfId="1648"/>
    <cellStyle name="_Portal Fame Dec19-Rev_DSN-P-FS04-TW(EK)_1400ton Overhead Crane Report Korean15 R_Small Segment Lifting-Report10April_LiftingCar" xfId="1649"/>
    <cellStyle name="_Portal Fame Dec19-Rev_DSN-P-FS04-TW(EK)_1400ton Overhead Crane Report Korean15 R_Small Segment Lifting-ReportTypeA" xfId="1650"/>
    <cellStyle name="_Portal Fame Dec19-Rev_DSN-P-FS04-TW(EK)_1400ton Overhead Crane Report Korean15 R_Small Segment Lifting-ReportTypeA_LiftingCar" xfId="1651"/>
    <cellStyle name="_Portal Fame Dec19-Rev_MatchcastLifting" xfId="1652"/>
    <cellStyle name="_Portal Fame Dec19-Rev_MatchcastLifting_LiftingCar" xfId="1653"/>
    <cellStyle name="_Portal Fame Dec19-Rev_MatchcastLifting-1" xfId="1654"/>
    <cellStyle name="_Portal Fame Dec19-Rev_MatchcastLifting-3" xfId="1655"/>
    <cellStyle name="_Portal Fame Dec19-Rev_MatchcastLifting-4" xfId="1656"/>
    <cellStyle name="_Portal Fame Dec19-Rev_MatchcastLifting-5" xfId="1657"/>
    <cellStyle name="_Portal Fame Dec19-Rev_Punching (Rev01)" xfId="1658"/>
    <cellStyle name="_Portal Fame Dec19-Rev_Punching (Rev01)_0" xfId="1659"/>
    <cellStyle name="_Portal Fame Dec19-Rev_Punching (Rev01)_0_Book1" xfId="1660"/>
    <cellStyle name="_Portal Fame Dec19-Rev_Punching (Rev01)_0_MatchcastLifting" xfId="1661"/>
    <cellStyle name="_Portal Fame Dec19-Rev_Punching (Rev01)_0_MatchcastLifting_LiftingCar" xfId="1662"/>
    <cellStyle name="_Portal Fame Dec19-Rev_Punching (Rev01)_0_MatchcastLifting-1" xfId="1663"/>
    <cellStyle name="_Portal Fame Dec19-Rev_Punching (Rev01)_0_MatchcastLifting-3" xfId="1664"/>
    <cellStyle name="_Portal Fame Dec19-Rev_Punching (Rev01)_0_MatchcastLifting-4" xfId="1665"/>
    <cellStyle name="_Portal Fame Dec19-Rev_Punching (Rev01)_0_MatchcastLifting-5" xfId="1666"/>
    <cellStyle name="_Portal Fame Dec19-Rev_Punching (Rev01)_0_Small Segment Lifting-Report10April" xfId="1667"/>
    <cellStyle name="_Portal Fame Dec19-Rev_Punching (Rev01)_0_Small Segment Lifting-Report10April_LiftingCar" xfId="1668"/>
    <cellStyle name="_Portal Fame Dec19-Rev_Punching (Rev01)_0_Small Segment Lifting-ReportTypeA" xfId="1669"/>
    <cellStyle name="_Portal Fame Dec19-Rev_Punching (Rev01)_0_Small Segment Lifting-ReportTypeA_LiftingCar" xfId="1670"/>
    <cellStyle name="_Portal Fame Dec19-Rev_Punching (Rev01)_0_springs" xfId="1671"/>
    <cellStyle name="_Portal Fame Dec19-Rev_Punching (Rev01)_0_springs_Book1" xfId="1672"/>
    <cellStyle name="_Portal Fame Dec19-Rev_Punching (Rev01)_0_springs_MatchcastLifting" xfId="1673"/>
    <cellStyle name="_Portal Fame Dec19-Rev_Punching (Rev01)_0_springs_MatchcastLifting_LiftingCar" xfId="1674"/>
    <cellStyle name="_Portal Fame Dec19-Rev_Punching (Rev01)_0_springs_MatchcastLifting-1" xfId="1675"/>
    <cellStyle name="_Portal Fame Dec19-Rev_Punching (Rev01)_0_springs_MatchcastLifting-3" xfId="1676"/>
    <cellStyle name="_Portal Fame Dec19-Rev_Punching (Rev01)_0_springs_MatchcastLifting-4" xfId="1677"/>
    <cellStyle name="_Portal Fame Dec19-Rev_Punching (Rev01)_0_springs_MatchcastLifting-5" xfId="1678"/>
    <cellStyle name="_Portal Fame Dec19-Rev_Punching (Rev01)_0_springs_Small Segment Lifting-Report10April" xfId="1679"/>
    <cellStyle name="_Portal Fame Dec19-Rev_Punching (Rev01)_0_springs_Small Segment Lifting-Report10April_LiftingCar" xfId="1680"/>
    <cellStyle name="_Portal Fame Dec19-Rev_Punching (Rev01)_0_springs_Small Segment Lifting-ReportTypeA" xfId="1681"/>
    <cellStyle name="_Portal Fame Dec19-Rev_Punching (Rev01)_0_springs_Small Segment Lifting-ReportTypeA_LiftingCar" xfId="1682"/>
    <cellStyle name="_Portal Fame Dec19-Rev_Punching (Rev01)_Book1" xfId="1683"/>
    <cellStyle name="_Portal Fame Dec19-Rev_Punching (Rev01)_MatchcastLifting" xfId="1684"/>
    <cellStyle name="_Portal Fame Dec19-Rev_Punching (Rev01)_MatchcastLifting_LiftingCar" xfId="1685"/>
    <cellStyle name="_Portal Fame Dec19-Rev_Punching (Rev01)_MatchcastLifting-1" xfId="1686"/>
    <cellStyle name="_Portal Fame Dec19-Rev_Punching (Rev01)_MatchcastLifting-3" xfId="1687"/>
    <cellStyle name="_Portal Fame Dec19-Rev_Punching (Rev01)_MatchcastLifting-4" xfId="1688"/>
    <cellStyle name="_Portal Fame Dec19-Rev_Punching (Rev01)_MatchcastLifting-5" xfId="1689"/>
    <cellStyle name="_Portal Fame Dec19-Rev_Punching (Rev01)_Small Segment Lifting-Report10April" xfId="1690"/>
    <cellStyle name="_Portal Fame Dec19-Rev_Punching (Rev01)_Small Segment Lifting-Report10April_LiftingCar" xfId="1691"/>
    <cellStyle name="_Portal Fame Dec19-Rev_Punching (Rev01)_Small Segment Lifting-ReportTypeA" xfId="1692"/>
    <cellStyle name="_Portal Fame Dec19-Rev_Punching (Rev01)_Small Segment Lifting-ReportTypeA_LiftingCar" xfId="1693"/>
    <cellStyle name="_Portal Fame Dec19-Rev_Small Segment Lifting-Report10April" xfId="1694"/>
    <cellStyle name="_Portal Fame Dec19-Rev_Small Segment Lifting-Report10April_LiftingCar" xfId="1695"/>
    <cellStyle name="_Portal Fame Dec19-Rev_Small Segment Lifting-ReportTypeA" xfId="1696"/>
    <cellStyle name="_Portal Fame Dec19-Rev_Small Segment Lifting-ReportTypeA_LiftingCar" xfId="1697"/>
    <cellStyle name="_Portal Fame Dec19-Rev_springs" xfId="1698"/>
    <cellStyle name="_Portal Fame Dec19-Rev_springs_Book1" xfId="1699"/>
    <cellStyle name="_Portal Fame Dec19-Rev_springs_MatchcastLifting" xfId="1700"/>
    <cellStyle name="_Portal Fame Dec19-Rev_springs_MatchcastLifting_LiftingCar" xfId="1701"/>
    <cellStyle name="_Portal Fame Dec19-Rev_springs_MatchcastLifting-1" xfId="1702"/>
    <cellStyle name="_Portal Fame Dec19-Rev_springs_MatchcastLifting-3" xfId="1703"/>
    <cellStyle name="_Portal Fame Dec19-Rev_springs_MatchcastLifting-4" xfId="1704"/>
    <cellStyle name="_Portal Fame Dec19-Rev_springs_MatchcastLifting-5" xfId="1705"/>
    <cellStyle name="_Portal Fame Dec19-Rev_springs_Small Segment Lifting-Report10April" xfId="1706"/>
    <cellStyle name="_Portal Fame Dec19-Rev_springs_Small Segment Lifting-Report10April_LiftingCar" xfId="1707"/>
    <cellStyle name="_Portal Fame Dec19-Rev_springs_Small Segment Lifting-ReportTypeA" xfId="1708"/>
    <cellStyle name="_Portal Fame Dec19-Rev_springs_Small Segment Lifting-ReportTypeA_LiftingCar" xfId="1709"/>
    <cellStyle name="_RAB_pertamina" xfId="22"/>
    <cellStyle name="_Report ABW Curing" xfId="1710"/>
    <cellStyle name="_Report ABW Curing_LiftingCar" xfId="1711"/>
    <cellStyle name="_Section-Calculation" xfId="1712"/>
    <cellStyle name="_Section-Calculation_(Connet Beam)Section-Calculation-070124" xfId="1713"/>
    <cellStyle name="_Section-Calculation_(Connet Beam)Section-Calculation-070125" xfId="1714"/>
    <cellStyle name="_Section-Calculation_Section-Calculation-070124" xfId="1715"/>
    <cellStyle name="_shed bolt" xfId="1716"/>
    <cellStyle name="_shed bolt_LiftingCar" xfId="1717"/>
    <cellStyle name="_Smal Segment Lifting" xfId="1718"/>
    <cellStyle name="_Smal Segment Lifting_LiftingCar" xfId="1719"/>
    <cellStyle name="_Smal Segment Lifting_Section-Calculation" xfId="1720"/>
    <cellStyle name="_Smal Segment Lifting_Section-Calculation_(Connet Beam)Section-Calculation-070124" xfId="1721"/>
    <cellStyle name="_Smal Segment Lifting_Section-Calculation_(Connet Beam)Section-Calculation-070125" xfId="1722"/>
    <cellStyle name="_Smal Segment Lifting_Section-Calculation_Section-Calculation-070124" xfId="1723"/>
    <cellStyle name="_Smal Segment Lifting_Small Segment Lifting-Report Rev Me" xfId="1724"/>
    <cellStyle name="_Smal Segment Lifting_Small Segment Lifting-Report Rev Me_Book1" xfId="1725"/>
    <cellStyle name="_Smal Segment Lifting_Small Segment Lifting-Report Rev Me_MatchcastLifting" xfId="1726"/>
    <cellStyle name="_Smal Segment Lifting_Small Segment Lifting-Report Rev Me_MatchcastLifting_LiftingCar" xfId="1727"/>
    <cellStyle name="_Smal Segment Lifting_Small Segment Lifting-Report Rev Me_MatchcastLifting-1" xfId="1728"/>
    <cellStyle name="_Smal Segment Lifting_Small Segment Lifting-Report Rev Me_MatchcastLifting-3" xfId="1729"/>
    <cellStyle name="_Smal Segment Lifting_Small Segment Lifting-Report Rev Me_MatchcastLifting-4" xfId="1730"/>
    <cellStyle name="_Smal Segment Lifting_Small Segment Lifting-Report Rev Me_MatchcastLifting-5" xfId="1731"/>
    <cellStyle name="_Smal Segment Lifting_Small Segment Lifting-Report Rev Me_Small Segment Lifting-Report10April" xfId="1732"/>
    <cellStyle name="_Smal Segment Lifting_Small Segment Lifting-Report Rev Me_Small Segment Lifting-Report10April_LiftingCar" xfId="1733"/>
    <cellStyle name="_Smal Segment Lifting_Small Segment Lifting-Report Rev Me_Small Segment Lifting-ReportTypeA" xfId="1734"/>
    <cellStyle name="_Smal Segment Lifting_Small Segment Lifting-Report Rev Me_Small Segment Lifting-ReportTypeA_LiftingCar" xfId="1735"/>
    <cellStyle name="_Small Segment Lifting-01" xfId="1736"/>
    <cellStyle name="_Small Segment Lifting-01_LiftingCar" xfId="1737"/>
    <cellStyle name="_Small Segment Lifting-01_Section-Calculation" xfId="1738"/>
    <cellStyle name="_Small Segment Lifting-01_Section-Calculation_(Connet Beam)Section-Calculation-070124" xfId="1739"/>
    <cellStyle name="_Small Segment Lifting-01_Section-Calculation_(Connet Beam)Section-Calculation-070125" xfId="1740"/>
    <cellStyle name="_Small Segment Lifting-01_Section-Calculation_Section-Calculation-070124" xfId="1741"/>
    <cellStyle name="_Small Segment Lifting-01_Small Segment Lifting-Report Rev Me" xfId="1742"/>
    <cellStyle name="_Small Segment Lifting-01_Small Segment Lifting-Report Rev Me_Book1" xfId="1743"/>
    <cellStyle name="_Small Segment Lifting-01_Small Segment Lifting-Report Rev Me_MatchcastLifting" xfId="1744"/>
    <cellStyle name="_Small Segment Lifting-01_Small Segment Lifting-Report Rev Me_MatchcastLifting_LiftingCar" xfId="1745"/>
    <cellStyle name="_Small Segment Lifting-01_Small Segment Lifting-Report Rev Me_MatchcastLifting-1" xfId="1746"/>
    <cellStyle name="_Small Segment Lifting-01_Small Segment Lifting-Report Rev Me_MatchcastLifting-3" xfId="1747"/>
    <cellStyle name="_Small Segment Lifting-01_Small Segment Lifting-Report Rev Me_MatchcastLifting-4" xfId="1748"/>
    <cellStyle name="_Small Segment Lifting-01_Small Segment Lifting-Report Rev Me_MatchcastLifting-5" xfId="1749"/>
    <cellStyle name="_Small Segment Lifting-01_Small Segment Lifting-Report Rev Me_Small Segment Lifting-Report10April" xfId="1750"/>
    <cellStyle name="_Small Segment Lifting-01_Small Segment Lifting-Report Rev Me_Small Segment Lifting-Report10April_LiftingCar" xfId="1751"/>
    <cellStyle name="_Small Segment Lifting-01_Small Segment Lifting-Report Rev Me_Small Segment Lifting-ReportTypeA" xfId="1752"/>
    <cellStyle name="_Small Segment Lifting-01_Small Segment Lifting-Report Rev Me_Small Segment Lifting-ReportTypeA_LiftingCar" xfId="1753"/>
    <cellStyle name="_Small Segment Lifting-02" xfId="1754"/>
    <cellStyle name="_Small Segment Lifting-02_LiftingCar" xfId="1755"/>
    <cellStyle name="_Small Segment Lifting-02_Section-Calculation" xfId="1756"/>
    <cellStyle name="_Small Segment Lifting-02_Section-Calculation_(Connet Beam)Section-Calculation-070124" xfId="1757"/>
    <cellStyle name="_Small Segment Lifting-02_Section-Calculation_(Connet Beam)Section-Calculation-070125" xfId="1758"/>
    <cellStyle name="_Small Segment Lifting-02_Section-Calculation_Section-Calculation-070124" xfId="1759"/>
    <cellStyle name="_Small Segment Lifting-02_Small Segment Lifting-Report Rev Me" xfId="1760"/>
    <cellStyle name="_Small Segment Lifting-02_Small Segment Lifting-Report Rev Me_Book1" xfId="1761"/>
    <cellStyle name="_Small Segment Lifting-02_Small Segment Lifting-Report Rev Me_MatchcastLifting" xfId="1762"/>
    <cellStyle name="_Small Segment Lifting-02_Small Segment Lifting-Report Rev Me_MatchcastLifting_LiftingCar" xfId="1763"/>
    <cellStyle name="_Small Segment Lifting-02_Small Segment Lifting-Report Rev Me_MatchcastLifting-1" xfId="1764"/>
    <cellStyle name="_Small Segment Lifting-02_Small Segment Lifting-Report Rev Me_MatchcastLifting-3" xfId="1765"/>
    <cellStyle name="_Small Segment Lifting-02_Small Segment Lifting-Report Rev Me_MatchcastLifting-4" xfId="1766"/>
    <cellStyle name="_Small Segment Lifting-02_Small Segment Lifting-Report Rev Me_MatchcastLifting-5" xfId="1767"/>
    <cellStyle name="_Small Segment Lifting-02_Small Segment Lifting-Report Rev Me_Small Segment Lifting-Report10April" xfId="1768"/>
    <cellStyle name="_Small Segment Lifting-02_Small Segment Lifting-Report Rev Me_Small Segment Lifting-Report10April_LiftingCar" xfId="1769"/>
    <cellStyle name="_Small Segment Lifting-02_Small Segment Lifting-Report Rev Me_Small Segment Lifting-ReportTypeA" xfId="1770"/>
    <cellStyle name="_Small Segment Lifting-02_Small Segment Lifting-Report Rev Me_Small Segment Lifting-ReportTypeA_LiftingCar" xfId="1771"/>
    <cellStyle name="_Small Segment Lifting-07" xfId="1772"/>
    <cellStyle name="_Small Segment Lifting-07_LiftingCar" xfId="1773"/>
    <cellStyle name="_Small Segment Lifting-07_Section-Calculation" xfId="1774"/>
    <cellStyle name="_Small Segment Lifting-07_Section-Calculation_(Connet Beam)Section-Calculation-070124" xfId="1775"/>
    <cellStyle name="_Small Segment Lifting-07_Section-Calculation_(Connet Beam)Section-Calculation-070125" xfId="1776"/>
    <cellStyle name="_Small Segment Lifting-07_Section-Calculation_Section-Calculation-070124" xfId="1777"/>
    <cellStyle name="_Small Segment Lifting-07_Small Segment Lifting-Report Rev Me" xfId="1778"/>
    <cellStyle name="_Small Segment Lifting-07_Small Segment Lifting-Report Rev Me_Book1" xfId="1779"/>
    <cellStyle name="_Small Segment Lifting-07_Small Segment Lifting-Report Rev Me_MatchcastLifting" xfId="1780"/>
    <cellStyle name="_Small Segment Lifting-07_Small Segment Lifting-Report Rev Me_MatchcastLifting_LiftingCar" xfId="1781"/>
    <cellStyle name="_Small Segment Lifting-07_Small Segment Lifting-Report Rev Me_MatchcastLifting-1" xfId="1782"/>
    <cellStyle name="_Small Segment Lifting-07_Small Segment Lifting-Report Rev Me_MatchcastLifting-3" xfId="1783"/>
    <cellStyle name="_Small Segment Lifting-07_Small Segment Lifting-Report Rev Me_MatchcastLifting-4" xfId="1784"/>
    <cellStyle name="_Small Segment Lifting-07_Small Segment Lifting-Report Rev Me_MatchcastLifting-5" xfId="1785"/>
    <cellStyle name="_Small Segment Lifting-07_Small Segment Lifting-Report Rev Me_Small Segment Lifting-Report10April" xfId="1786"/>
    <cellStyle name="_Small Segment Lifting-07_Small Segment Lifting-Report Rev Me_Small Segment Lifting-Report10April_LiftingCar" xfId="1787"/>
    <cellStyle name="_Small Segment Lifting-07_Small Segment Lifting-Report Rev Me_Small Segment Lifting-ReportTypeA" xfId="1788"/>
    <cellStyle name="_Small Segment Lifting-07_Small Segment Lifting-Report Rev Me_Small Segment Lifting-ReportTypeA_LiftingCar" xfId="1789"/>
    <cellStyle name="_Small Segment Lifting-08" xfId="1790"/>
    <cellStyle name="_Small Segment Lifting-08_LiftingCar" xfId="1791"/>
    <cellStyle name="_Small Segment Lifting-08_Section-Calculation" xfId="1792"/>
    <cellStyle name="_Small Segment Lifting-08_Section-Calculation_(Connet Beam)Section-Calculation-070124" xfId="1793"/>
    <cellStyle name="_Small Segment Lifting-08_Section-Calculation_(Connet Beam)Section-Calculation-070125" xfId="1794"/>
    <cellStyle name="_Small Segment Lifting-08_Section-Calculation_Section-Calculation-070124" xfId="1795"/>
    <cellStyle name="_Small Segment Lifting-08_Small Segment Lifting-Report Rev Me" xfId="1796"/>
    <cellStyle name="_Small Segment Lifting-08_Small Segment Lifting-Report Rev Me_Book1" xfId="1797"/>
    <cellStyle name="_Small Segment Lifting-08_Small Segment Lifting-Report Rev Me_MatchcastLifting" xfId="1798"/>
    <cellStyle name="_Small Segment Lifting-08_Small Segment Lifting-Report Rev Me_MatchcastLifting_LiftingCar" xfId="1799"/>
    <cellStyle name="_Small Segment Lifting-08_Small Segment Lifting-Report Rev Me_MatchcastLifting-1" xfId="1800"/>
    <cellStyle name="_Small Segment Lifting-08_Small Segment Lifting-Report Rev Me_MatchcastLifting-3" xfId="1801"/>
    <cellStyle name="_Small Segment Lifting-08_Small Segment Lifting-Report Rev Me_MatchcastLifting-4" xfId="1802"/>
    <cellStyle name="_Small Segment Lifting-08_Small Segment Lifting-Report Rev Me_MatchcastLifting-5" xfId="1803"/>
    <cellStyle name="_Small Segment Lifting-08_Small Segment Lifting-Report Rev Me_Small Segment Lifting-Report10April" xfId="1804"/>
    <cellStyle name="_Small Segment Lifting-08_Small Segment Lifting-Report Rev Me_Small Segment Lifting-Report10April_LiftingCar" xfId="1805"/>
    <cellStyle name="_Small Segment Lifting-08_Small Segment Lifting-Report Rev Me_Small Segment Lifting-ReportTypeA" xfId="1806"/>
    <cellStyle name="_Small Segment Lifting-08_Small Segment Lifting-Report Rev Me_Small Segment Lifting-ReportTypeA_LiftingCar" xfId="1807"/>
    <cellStyle name="_Small Segment Lifting-10" xfId="1808"/>
    <cellStyle name="_Small Segment Lifting-10_LiftingCar" xfId="1809"/>
    <cellStyle name="_Small Segment Lifting-10_Section-Calculation" xfId="1810"/>
    <cellStyle name="_Small Segment Lifting-10_Section-Calculation_(Connet Beam)Section-Calculation-070124" xfId="1811"/>
    <cellStyle name="_Small Segment Lifting-10_Section-Calculation_(Connet Beam)Section-Calculation-070125" xfId="1812"/>
    <cellStyle name="_Small Segment Lifting-10_Section-Calculation_Section-Calculation-070124" xfId="1813"/>
    <cellStyle name="_Small Segment Lifting-10_Small Segment Lifting-Report Rev Me" xfId="1814"/>
    <cellStyle name="_Small Segment Lifting-10_Small Segment Lifting-Report Rev Me_Book1" xfId="1815"/>
    <cellStyle name="_Small Segment Lifting-10_Small Segment Lifting-Report Rev Me_MatchcastLifting" xfId="1816"/>
    <cellStyle name="_Small Segment Lifting-10_Small Segment Lifting-Report Rev Me_MatchcastLifting_LiftingCar" xfId="1817"/>
    <cellStyle name="_Small Segment Lifting-10_Small Segment Lifting-Report Rev Me_MatchcastLifting-1" xfId="1818"/>
    <cellStyle name="_Small Segment Lifting-10_Small Segment Lifting-Report Rev Me_MatchcastLifting-3" xfId="1819"/>
    <cellStyle name="_Small Segment Lifting-10_Small Segment Lifting-Report Rev Me_MatchcastLifting-4" xfId="1820"/>
    <cellStyle name="_Small Segment Lifting-10_Small Segment Lifting-Report Rev Me_MatchcastLifting-5" xfId="1821"/>
    <cellStyle name="_Small Segment Lifting-10_Small Segment Lifting-Report Rev Me_Small Segment Lifting-Report10April" xfId="1822"/>
    <cellStyle name="_Small Segment Lifting-10_Small Segment Lifting-Report Rev Me_Small Segment Lifting-Report10April_LiftingCar" xfId="1823"/>
    <cellStyle name="_Small Segment Lifting-10_Small Segment Lifting-Report Rev Me_Small Segment Lifting-ReportTypeA" xfId="1824"/>
    <cellStyle name="_Small Segment Lifting-10_Small Segment Lifting-Report Rev Me_Small Segment Lifting-ReportTypeA_LiftingCar" xfId="1825"/>
    <cellStyle name="_Small Segment Lifting-11" xfId="1826"/>
    <cellStyle name="_Small Segment Lifting-11_LiftingCar" xfId="1827"/>
    <cellStyle name="_Small Segment Lifting-11_Small Segment Lifting-Report Rev Me" xfId="1828"/>
    <cellStyle name="_Small Segment Lifting-11_Small Segment Lifting-Report Rev Me_Book1" xfId="1829"/>
    <cellStyle name="_Small Segment Lifting-11_Small Segment Lifting-Report Rev Me_MatchcastLifting" xfId="1830"/>
    <cellStyle name="_Small Segment Lifting-11_Small Segment Lifting-Report Rev Me_MatchcastLifting_LiftingCar" xfId="1831"/>
    <cellStyle name="_Small Segment Lifting-11_Small Segment Lifting-Report Rev Me_MatchcastLifting-1" xfId="1832"/>
    <cellStyle name="_Small Segment Lifting-11_Small Segment Lifting-Report Rev Me_MatchcastLifting-3" xfId="1833"/>
    <cellStyle name="_Small Segment Lifting-11_Small Segment Lifting-Report Rev Me_MatchcastLifting-4" xfId="1834"/>
    <cellStyle name="_Small Segment Lifting-11_Small Segment Lifting-Report Rev Me_MatchcastLifting-5" xfId="1835"/>
    <cellStyle name="_Small Segment Lifting-11_Small Segment Lifting-Report Rev Me_Small Segment Lifting-Report10April" xfId="1836"/>
    <cellStyle name="_Small Segment Lifting-11_Small Segment Lifting-Report Rev Me_Small Segment Lifting-Report10April_LiftingCar" xfId="1837"/>
    <cellStyle name="_Small Segment Lifting-11_Small Segment Lifting-Report Rev Me_Small Segment Lifting-ReportTypeA" xfId="1838"/>
    <cellStyle name="_Small Segment Lifting-11_Small Segment Lifting-Report Rev Me_Small Segment Lifting-ReportTypeA_LiftingCar" xfId="1839"/>
    <cellStyle name="_Small Segment Lifting-cover" xfId="1840"/>
    <cellStyle name="_Small Segment Lifting-cover_LiftingCar" xfId="1841"/>
    <cellStyle name="_Small Segment Lifting-cover_Section-Calculation" xfId="1842"/>
    <cellStyle name="_Small Segment Lifting-cover_Section-Calculation_(Connet Beam)Section-Calculation-070124" xfId="1843"/>
    <cellStyle name="_Small Segment Lifting-cover_Section-Calculation_(Connet Beam)Section-Calculation-070125" xfId="1844"/>
    <cellStyle name="_Small Segment Lifting-cover_Section-Calculation_Section-Calculation-070124" xfId="1845"/>
    <cellStyle name="_Small Segment Lifting-cover_Small Segment Lifting-Report Rev Me" xfId="1846"/>
    <cellStyle name="_Small Segment Lifting-cover_Small Segment Lifting-Report Rev Me_Book1" xfId="1847"/>
    <cellStyle name="_Small Segment Lifting-cover_Small Segment Lifting-Report Rev Me_MatchcastLifting" xfId="1848"/>
    <cellStyle name="_Small Segment Lifting-cover_Small Segment Lifting-Report Rev Me_MatchcastLifting_LiftingCar" xfId="1849"/>
    <cellStyle name="_Small Segment Lifting-cover_Small Segment Lifting-Report Rev Me_MatchcastLifting-1" xfId="1850"/>
    <cellStyle name="_Small Segment Lifting-cover_Small Segment Lifting-Report Rev Me_MatchcastLifting-3" xfId="1851"/>
    <cellStyle name="_Small Segment Lifting-cover_Small Segment Lifting-Report Rev Me_MatchcastLifting-4" xfId="1852"/>
    <cellStyle name="_Small Segment Lifting-cover_Small Segment Lifting-Report Rev Me_MatchcastLifting-5" xfId="1853"/>
    <cellStyle name="_Small Segment Lifting-cover_Small Segment Lifting-Report Rev Me_Small Segment Lifting-Report10April" xfId="1854"/>
    <cellStyle name="_Small Segment Lifting-cover_Small Segment Lifting-Report Rev Me_Small Segment Lifting-Report10April_LiftingCar" xfId="1855"/>
    <cellStyle name="_Small Segment Lifting-cover_Small Segment Lifting-Report Rev Me_Small Segment Lifting-ReportTypeA" xfId="1856"/>
    <cellStyle name="_Small Segment Lifting-cover_Small Segment Lifting-Report Rev Me_Small Segment Lifting-ReportTypeA_LiftingCar" xfId="1857"/>
    <cellStyle name="_Small Segment Lifting-Report10April" xfId="1858"/>
    <cellStyle name="_Small Segment Lifting-Report10April_LiftingCar" xfId="1859"/>
    <cellStyle name="_Small Segment Lifting-ReportTypeA" xfId="1860"/>
    <cellStyle name="_Small Segment Lifting-ReportTypeA_LiftingCar" xfId="1861"/>
    <cellStyle name="_Weld Sheet No-19R" xfId="1862"/>
    <cellStyle name="_Weld Sheet No-19R_LiftingCar" xfId="1863"/>
    <cellStyle name="_WP CSB (2) Report" xfId="1864"/>
    <cellStyle name="_WP CSB (2) Report_LiftingCar" xfId="1865"/>
    <cellStyle name="_WP Viaduct Add Bent Type Report" xfId="1866"/>
    <cellStyle name="_WP Viaduct Add Bent Type Report_LiftingCar" xfId="1867"/>
    <cellStyle name="_WP Viaduct Add Bent Type Rev Sheet 8-16A-17" xfId="1868"/>
    <cellStyle name="_WP Viaduct Add Bent Type Rev Sheet 8-16A-17_LiftingCar" xfId="1869"/>
    <cellStyle name="_WP Viaduct Finger Report" xfId="1870"/>
    <cellStyle name="_WP Viaduct Finger Report Rev" xfId="1871"/>
    <cellStyle name="_WP Viaduct Finger Report Rev_LiftingCar" xfId="1872"/>
    <cellStyle name="_WP Viaduct Finger Report_LiftingCar" xfId="1873"/>
    <cellStyle name="_WSD2000-Puncing Shear Method - Revisi 02" xfId="1874"/>
    <cellStyle name="_WSD2000-Puncing Shear Method - Revisi 02_Book1" xfId="1875"/>
    <cellStyle name="_WSD2000-Puncing Shear Method - Revisi 02_DSN-P-FS04-TW(EK)_1400ton Overhead Crane Report Korean15 Iw" xfId="1876"/>
    <cellStyle name="_WSD2000-Puncing Shear Method - Revisi 02_DSN-P-FS04-TW(EK)_1400ton Overhead Crane Report Korean15 Iw_0" xfId="1877"/>
    <cellStyle name="_WSD2000-Puncing Shear Method - Revisi 02_DSN-P-FS04-TW(EK)_1400ton Overhead Crane Report Korean15 Iw_0_Book1" xfId="1878"/>
    <cellStyle name="_WSD2000-Puncing Shear Method - Revisi 02_DSN-P-FS04-TW(EK)_1400ton Overhead Crane Report Korean15 Iw_0_MatchcastLifting" xfId="1879"/>
    <cellStyle name="_WSD2000-Puncing Shear Method - Revisi 02_DSN-P-FS04-TW(EK)_1400ton Overhead Crane Report Korean15 Iw_0_MatchcastLifting_LiftingCar" xfId="1880"/>
    <cellStyle name="_WSD2000-Puncing Shear Method - Revisi 02_DSN-P-FS04-TW(EK)_1400ton Overhead Crane Report Korean15 Iw_0_MatchcastLifting-1" xfId="1881"/>
    <cellStyle name="_WSD2000-Puncing Shear Method - Revisi 02_DSN-P-FS04-TW(EK)_1400ton Overhead Crane Report Korean15 Iw_0_MatchcastLifting-3" xfId="1882"/>
    <cellStyle name="_WSD2000-Puncing Shear Method - Revisi 02_DSN-P-FS04-TW(EK)_1400ton Overhead Crane Report Korean15 Iw_0_MatchcastLifting-4" xfId="1883"/>
    <cellStyle name="_WSD2000-Puncing Shear Method - Revisi 02_DSN-P-FS04-TW(EK)_1400ton Overhead Crane Report Korean15 Iw_0_MatchcastLifting-5" xfId="1884"/>
    <cellStyle name="_WSD2000-Puncing Shear Method - Revisi 02_DSN-P-FS04-TW(EK)_1400ton Overhead Crane Report Korean15 Iw_0_Small Segment Lifting-Report10April" xfId="1885"/>
    <cellStyle name="_WSD2000-Puncing Shear Method - Revisi 02_DSN-P-FS04-TW(EK)_1400ton Overhead Crane Report Korean15 Iw_0_Small Segment Lifting-Report10April_LiftingCar" xfId="1886"/>
    <cellStyle name="_WSD2000-Puncing Shear Method - Revisi 02_DSN-P-FS04-TW(EK)_1400ton Overhead Crane Report Korean15 Iw_0_Small Segment Lifting-ReportTypeA" xfId="1887"/>
    <cellStyle name="_WSD2000-Puncing Shear Method - Revisi 02_DSN-P-FS04-TW(EK)_1400ton Overhead Crane Report Korean15 Iw_0_Small Segment Lifting-ReportTypeA_LiftingCar" xfId="1888"/>
    <cellStyle name="_WSD2000-Puncing Shear Method - Revisi 02_DSN-P-FS04-TW(EK)_1400ton Overhead Crane Report Korean15 Iw_0_springs" xfId="1889"/>
    <cellStyle name="_WSD2000-Puncing Shear Method - Revisi 02_DSN-P-FS04-TW(EK)_1400ton Overhead Crane Report Korean15 Iw_0_springs_Book1" xfId="1890"/>
    <cellStyle name="_WSD2000-Puncing Shear Method - Revisi 02_DSN-P-FS04-TW(EK)_1400ton Overhead Crane Report Korean15 Iw_0_springs_MatchcastLifting" xfId="1891"/>
    <cellStyle name="_WSD2000-Puncing Shear Method - Revisi 02_DSN-P-FS04-TW(EK)_1400ton Overhead Crane Report Korean15 Iw_0_springs_MatchcastLifting_LiftingCar" xfId="1892"/>
    <cellStyle name="_WSD2000-Puncing Shear Method - Revisi 02_DSN-P-FS04-TW(EK)_1400ton Overhead Crane Report Korean15 Iw_0_springs_MatchcastLifting-1" xfId="1893"/>
    <cellStyle name="_WSD2000-Puncing Shear Method - Revisi 02_DSN-P-FS04-TW(EK)_1400ton Overhead Crane Report Korean15 Iw_0_springs_MatchcastLifting-3" xfId="1894"/>
    <cellStyle name="_WSD2000-Puncing Shear Method - Revisi 02_DSN-P-FS04-TW(EK)_1400ton Overhead Crane Report Korean15 Iw_0_springs_MatchcastLifting-4" xfId="1895"/>
    <cellStyle name="_WSD2000-Puncing Shear Method - Revisi 02_DSN-P-FS04-TW(EK)_1400ton Overhead Crane Report Korean15 Iw_0_springs_MatchcastLifting-5" xfId="1896"/>
    <cellStyle name="_WSD2000-Puncing Shear Method - Revisi 02_DSN-P-FS04-TW(EK)_1400ton Overhead Crane Report Korean15 Iw_0_springs_Small Segment Lifting-Report10April" xfId="1897"/>
    <cellStyle name="_WSD2000-Puncing Shear Method - Revisi 02_DSN-P-FS04-TW(EK)_1400ton Overhead Crane Report Korean15 Iw_0_springs_Small Segment Lifting-Report10April_LiftingCar" xfId="1898"/>
    <cellStyle name="_WSD2000-Puncing Shear Method - Revisi 02_DSN-P-FS04-TW(EK)_1400ton Overhead Crane Report Korean15 Iw_0_springs_Small Segment Lifting-ReportTypeA" xfId="1899"/>
    <cellStyle name="_WSD2000-Puncing Shear Method - Revisi 02_DSN-P-FS04-TW(EK)_1400ton Overhead Crane Report Korean15 Iw_0_springs_Small Segment Lifting-ReportTypeA_LiftingCar" xfId="1900"/>
    <cellStyle name="_WSD2000-Puncing Shear Method - Revisi 02_DSN-P-FS04-TW(EK)_1400ton Overhead Crane Report Korean15 Iw_Book1" xfId="1901"/>
    <cellStyle name="_WSD2000-Puncing Shear Method - Revisi 02_DSN-P-FS04-TW(EK)_1400ton Overhead Crane Report Korean15 Iw_MatchcastLifting" xfId="1902"/>
    <cellStyle name="_WSD2000-Puncing Shear Method - Revisi 02_DSN-P-FS04-TW(EK)_1400ton Overhead Crane Report Korean15 Iw_MatchcastLifting_LiftingCar" xfId="1903"/>
    <cellStyle name="_WSD2000-Puncing Shear Method - Revisi 02_DSN-P-FS04-TW(EK)_1400ton Overhead Crane Report Korean15 Iw_MatchcastLifting-1" xfId="1904"/>
    <cellStyle name="_WSD2000-Puncing Shear Method - Revisi 02_DSN-P-FS04-TW(EK)_1400ton Overhead Crane Report Korean15 Iw_MatchcastLifting-3" xfId="1905"/>
    <cellStyle name="_WSD2000-Puncing Shear Method - Revisi 02_DSN-P-FS04-TW(EK)_1400ton Overhead Crane Report Korean15 Iw_MatchcastLifting-4" xfId="1906"/>
    <cellStyle name="_WSD2000-Puncing Shear Method - Revisi 02_DSN-P-FS04-TW(EK)_1400ton Overhead Crane Report Korean15 Iw_MatchcastLifting-5" xfId="1907"/>
    <cellStyle name="_WSD2000-Puncing Shear Method - Revisi 02_DSN-P-FS04-TW(EK)_1400ton Overhead Crane Report Korean15 Iw_Small Segment Lifting-Report10April" xfId="1908"/>
    <cellStyle name="_WSD2000-Puncing Shear Method - Revisi 02_DSN-P-FS04-TW(EK)_1400ton Overhead Crane Report Korean15 Iw_Small Segment Lifting-Report10April_LiftingCar" xfId="1909"/>
    <cellStyle name="_WSD2000-Puncing Shear Method - Revisi 02_DSN-P-FS04-TW(EK)_1400ton Overhead Crane Report Korean15 Iw_Small Segment Lifting-ReportTypeA" xfId="1910"/>
    <cellStyle name="_WSD2000-Puncing Shear Method - Revisi 02_DSN-P-FS04-TW(EK)_1400ton Overhead Crane Report Korean15 Iw_Small Segment Lifting-ReportTypeA_LiftingCar" xfId="1911"/>
    <cellStyle name="_WSD2000-Puncing Shear Method - Revisi 02_DSN-P-FS04-TW(EK)_1400ton Overhead Crane Report Korean15 Me" xfId="1912"/>
    <cellStyle name="_WSD2000-Puncing Shear Method - Revisi 02_DSN-P-FS04-TW(EK)_1400ton Overhead Crane Report Korean15 Me_0" xfId="1913"/>
    <cellStyle name="_WSD2000-Puncing Shear Method - Revisi 02_DSN-P-FS04-TW(EK)_1400ton Overhead Crane Report Korean15 Me_0_Book1" xfId="1914"/>
    <cellStyle name="_WSD2000-Puncing Shear Method - Revisi 02_DSN-P-FS04-TW(EK)_1400ton Overhead Crane Report Korean15 Me_0_MatchcastLifting" xfId="1915"/>
    <cellStyle name="_WSD2000-Puncing Shear Method - Revisi 02_DSN-P-FS04-TW(EK)_1400ton Overhead Crane Report Korean15 Me_0_MatchcastLifting_LiftingCar" xfId="1916"/>
    <cellStyle name="_WSD2000-Puncing Shear Method - Revisi 02_DSN-P-FS04-TW(EK)_1400ton Overhead Crane Report Korean15 Me_0_MatchcastLifting-1" xfId="1917"/>
    <cellStyle name="_WSD2000-Puncing Shear Method - Revisi 02_DSN-P-FS04-TW(EK)_1400ton Overhead Crane Report Korean15 Me_0_MatchcastLifting-3" xfId="1918"/>
    <cellStyle name="_WSD2000-Puncing Shear Method - Revisi 02_DSN-P-FS04-TW(EK)_1400ton Overhead Crane Report Korean15 Me_0_MatchcastLifting-4" xfId="1919"/>
    <cellStyle name="_WSD2000-Puncing Shear Method - Revisi 02_DSN-P-FS04-TW(EK)_1400ton Overhead Crane Report Korean15 Me_0_MatchcastLifting-5" xfId="1920"/>
    <cellStyle name="_WSD2000-Puncing Shear Method - Revisi 02_DSN-P-FS04-TW(EK)_1400ton Overhead Crane Report Korean15 Me_0_Small Segment Lifting-Report10April" xfId="1921"/>
    <cellStyle name="_WSD2000-Puncing Shear Method - Revisi 02_DSN-P-FS04-TW(EK)_1400ton Overhead Crane Report Korean15 Me_0_Small Segment Lifting-Report10April_LiftingCar" xfId="1922"/>
    <cellStyle name="_WSD2000-Puncing Shear Method - Revisi 02_DSN-P-FS04-TW(EK)_1400ton Overhead Crane Report Korean15 Me_0_Small Segment Lifting-ReportTypeA" xfId="1923"/>
    <cellStyle name="_WSD2000-Puncing Shear Method - Revisi 02_DSN-P-FS04-TW(EK)_1400ton Overhead Crane Report Korean15 Me_0_Small Segment Lifting-ReportTypeA_LiftingCar" xfId="1924"/>
    <cellStyle name="_WSD2000-Puncing Shear Method - Revisi 02_DSN-P-FS04-TW(EK)_1400ton Overhead Crane Report Korean15 Me_0_springs" xfId="1925"/>
    <cellStyle name="_WSD2000-Puncing Shear Method - Revisi 02_DSN-P-FS04-TW(EK)_1400ton Overhead Crane Report Korean15 Me_0_springs_Book1" xfId="1926"/>
    <cellStyle name="_WSD2000-Puncing Shear Method - Revisi 02_DSN-P-FS04-TW(EK)_1400ton Overhead Crane Report Korean15 Me_0_springs_MatchcastLifting" xfId="1927"/>
    <cellStyle name="_WSD2000-Puncing Shear Method - Revisi 02_DSN-P-FS04-TW(EK)_1400ton Overhead Crane Report Korean15 Me_0_springs_MatchcastLifting_LiftingCar" xfId="1928"/>
    <cellStyle name="_WSD2000-Puncing Shear Method - Revisi 02_DSN-P-FS04-TW(EK)_1400ton Overhead Crane Report Korean15 Me_0_springs_MatchcastLifting-1" xfId="1929"/>
    <cellStyle name="_WSD2000-Puncing Shear Method - Revisi 02_DSN-P-FS04-TW(EK)_1400ton Overhead Crane Report Korean15 Me_0_springs_MatchcastLifting-3" xfId="1930"/>
    <cellStyle name="_WSD2000-Puncing Shear Method - Revisi 02_DSN-P-FS04-TW(EK)_1400ton Overhead Crane Report Korean15 Me_0_springs_MatchcastLifting-4" xfId="1931"/>
    <cellStyle name="_WSD2000-Puncing Shear Method - Revisi 02_DSN-P-FS04-TW(EK)_1400ton Overhead Crane Report Korean15 Me_0_springs_MatchcastLifting-5" xfId="1932"/>
    <cellStyle name="_WSD2000-Puncing Shear Method - Revisi 02_DSN-P-FS04-TW(EK)_1400ton Overhead Crane Report Korean15 Me_0_springs_Small Segment Lifting-Report10April" xfId="1933"/>
    <cellStyle name="_WSD2000-Puncing Shear Method - Revisi 02_DSN-P-FS04-TW(EK)_1400ton Overhead Crane Report Korean15 Me_0_springs_Small Segment Lifting-Report10April_LiftingCar" xfId="1934"/>
    <cellStyle name="_WSD2000-Puncing Shear Method - Revisi 02_DSN-P-FS04-TW(EK)_1400ton Overhead Crane Report Korean15 Me_0_springs_Small Segment Lifting-ReportTypeA" xfId="1935"/>
    <cellStyle name="_WSD2000-Puncing Shear Method - Revisi 02_DSN-P-FS04-TW(EK)_1400ton Overhead Crane Report Korean15 Me_0_springs_Small Segment Lifting-ReportTypeA_LiftingCar" xfId="1936"/>
    <cellStyle name="_WSD2000-Puncing Shear Method - Revisi 02_DSN-P-FS04-TW(EK)_1400ton Overhead Crane Report Korean15 Me_Book1" xfId="1937"/>
    <cellStyle name="_WSD2000-Puncing Shear Method - Revisi 02_DSN-P-FS04-TW(EK)_1400ton Overhead Crane Report Korean15 Me_MatchcastLifting" xfId="1938"/>
    <cellStyle name="_WSD2000-Puncing Shear Method - Revisi 02_DSN-P-FS04-TW(EK)_1400ton Overhead Crane Report Korean15 Me_MatchcastLifting_LiftingCar" xfId="1939"/>
    <cellStyle name="_WSD2000-Puncing Shear Method - Revisi 02_DSN-P-FS04-TW(EK)_1400ton Overhead Crane Report Korean15 Me_MatchcastLifting-1" xfId="1940"/>
    <cellStyle name="_WSD2000-Puncing Shear Method - Revisi 02_DSN-P-FS04-TW(EK)_1400ton Overhead Crane Report Korean15 Me_MatchcastLifting-3" xfId="1941"/>
    <cellStyle name="_WSD2000-Puncing Shear Method - Revisi 02_DSN-P-FS04-TW(EK)_1400ton Overhead Crane Report Korean15 Me_MatchcastLifting-4" xfId="1942"/>
    <cellStyle name="_WSD2000-Puncing Shear Method - Revisi 02_DSN-P-FS04-TW(EK)_1400ton Overhead Crane Report Korean15 Me_MatchcastLifting-5" xfId="1943"/>
    <cellStyle name="_WSD2000-Puncing Shear Method - Revisi 02_DSN-P-FS04-TW(EK)_1400ton Overhead Crane Report Korean15 Me_Small Segment Lifting-Report10April" xfId="1944"/>
    <cellStyle name="_WSD2000-Puncing Shear Method - Revisi 02_DSN-P-FS04-TW(EK)_1400ton Overhead Crane Report Korean15 Me_Small Segment Lifting-Report10April_LiftingCar" xfId="1945"/>
    <cellStyle name="_WSD2000-Puncing Shear Method - Revisi 02_DSN-P-FS04-TW(EK)_1400ton Overhead Crane Report Korean15 Me_Small Segment Lifting-ReportTypeA" xfId="1946"/>
    <cellStyle name="_WSD2000-Puncing Shear Method - Revisi 02_DSN-P-FS04-TW(EK)_1400ton Overhead Crane Report Korean15 Me_Small Segment Lifting-ReportTypeA_LiftingCar" xfId="1947"/>
    <cellStyle name="_WSD2000-Puncing Shear Method - Revisi 02_DSN-P-FS04-TW(EK)_1400ton Overhead Crane Report Korean15 R" xfId="1948"/>
    <cellStyle name="_WSD2000-Puncing Shear Method - Revisi 02_DSN-P-FS04-TW(EK)_1400ton Overhead Crane Report Korean15 R_0" xfId="1949"/>
    <cellStyle name="_WSD2000-Puncing Shear Method - Revisi 02_DSN-P-FS04-TW(EK)_1400ton Overhead Crane Report Korean15 R_0_Book1" xfId="1950"/>
    <cellStyle name="_WSD2000-Puncing Shear Method - Revisi 02_DSN-P-FS04-TW(EK)_1400ton Overhead Crane Report Korean15 R_0_MatchcastLifting" xfId="1951"/>
    <cellStyle name="_WSD2000-Puncing Shear Method - Revisi 02_DSN-P-FS04-TW(EK)_1400ton Overhead Crane Report Korean15 R_0_MatchcastLifting_LiftingCar" xfId="1952"/>
    <cellStyle name="_WSD2000-Puncing Shear Method - Revisi 02_DSN-P-FS04-TW(EK)_1400ton Overhead Crane Report Korean15 R_0_MatchcastLifting-1" xfId="1953"/>
    <cellStyle name="_WSD2000-Puncing Shear Method - Revisi 02_DSN-P-FS04-TW(EK)_1400ton Overhead Crane Report Korean15 R_0_MatchcastLifting-3" xfId="1954"/>
    <cellStyle name="_WSD2000-Puncing Shear Method - Revisi 02_DSN-P-FS04-TW(EK)_1400ton Overhead Crane Report Korean15 R_0_MatchcastLifting-4" xfId="1955"/>
    <cellStyle name="_WSD2000-Puncing Shear Method - Revisi 02_DSN-P-FS04-TW(EK)_1400ton Overhead Crane Report Korean15 R_0_MatchcastLifting-5" xfId="1956"/>
    <cellStyle name="_WSD2000-Puncing Shear Method - Revisi 02_DSN-P-FS04-TW(EK)_1400ton Overhead Crane Report Korean15 R_0_Small Segment Lifting-Report10April" xfId="1957"/>
    <cellStyle name="_WSD2000-Puncing Shear Method - Revisi 02_DSN-P-FS04-TW(EK)_1400ton Overhead Crane Report Korean15 R_0_Small Segment Lifting-Report10April_LiftingCar" xfId="1958"/>
    <cellStyle name="_WSD2000-Puncing Shear Method - Revisi 02_DSN-P-FS04-TW(EK)_1400ton Overhead Crane Report Korean15 R_0_Small Segment Lifting-ReportTypeA" xfId="1959"/>
    <cellStyle name="_WSD2000-Puncing Shear Method - Revisi 02_DSN-P-FS04-TW(EK)_1400ton Overhead Crane Report Korean15 R_0_Small Segment Lifting-ReportTypeA_LiftingCar" xfId="1960"/>
    <cellStyle name="_WSD2000-Puncing Shear Method - Revisi 02_DSN-P-FS04-TW(EK)_1400ton Overhead Crane Report Korean15 R_0_springs" xfId="1961"/>
    <cellStyle name="_WSD2000-Puncing Shear Method - Revisi 02_DSN-P-FS04-TW(EK)_1400ton Overhead Crane Report Korean15 R_0_springs_Book1" xfId="1962"/>
    <cellStyle name="_WSD2000-Puncing Shear Method - Revisi 02_DSN-P-FS04-TW(EK)_1400ton Overhead Crane Report Korean15 R_0_springs_MatchcastLifting" xfId="1963"/>
    <cellStyle name="_WSD2000-Puncing Shear Method - Revisi 02_DSN-P-FS04-TW(EK)_1400ton Overhead Crane Report Korean15 R_0_springs_MatchcastLifting_LiftingCar" xfId="1964"/>
    <cellStyle name="_WSD2000-Puncing Shear Method - Revisi 02_DSN-P-FS04-TW(EK)_1400ton Overhead Crane Report Korean15 R_0_springs_MatchcastLifting-1" xfId="1965"/>
    <cellStyle name="_WSD2000-Puncing Shear Method - Revisi 02_DSN-P-FS04-TW(EK)_1400ton Overhead Crane Report Korean15 R_0_springs_MatchcastLifting-3" xfId="1966"/>
    <cellStyle name="_WSD2000-Puncing Shear Method - Revisi 02_DSN-P-FS04-TW(EK)_1400ton Overhead Crane Report Korean15 R_0_springs_MatchcastLifting-4" xfId="1967"/>
    <cellStyle name="_WSD2000-Puncing Shear Method - Revisi 02_DSN-P-FS04-TW(EK)_1400ton Overhead Crane Report Korean15 R_0_springs_MatchcastLifting-5" xfId="1968"/>
    <cellStyle name="_WSD2000-Puncing Shear Method - Revisi 02_DSN-P-FS04-TW(EK)_1400ton Overhead Crane Report Korean15 R_0_springs_Small Segment Lifting-Report10April" xfId="1969"/>
    <cellStyle name="_WSD2000-Puncing Shear Method - Revisi 02_DSN-P-FS04-TW(EK)_1400ton Overhead Crane Report Korean15 R_0_springs_Small Segment Lifting-Report10April_LiftingCar" xfId="1970"/>
    <cellStyle name="_WSD2000-Puncing Shear Method - Revisi 02_DSN-P-FS04-TW(EK)_1400ton Overhead Crane Report Korean15 R_0_springs_Small Segment Lifting-ReportTypeA" xfId="1971"/>
    <cellStyle name="_WSD2000-Puncing Shear Method - Revisi 02_DSN-P-FS04-TW(EK)_1400ton Overhead Crane Report Korean15 R_0_springs_Small Segment Lifting-ReportTypeA_LiftingCar" xfId="1972"/>
    <cellStyle name="_WSD2000-Puncing Shear Method - Revisi 02_DSN-P-FS04-TW(EK)_1400ton Overhead Crane Report Korean15 R_Book1" xfId="1973"/>
    <cellStyle name="_WSD2000-Puncing Shear Method - Revisi 02_DSN-P-FS04-TW(EK)_1400ton Overhead Crane Report Korean15 R_MatchcastLifting" xfId="1974"/>
    <cellStyle name="_WSD2000-Puncing Shear Method - Revisi 02_DSN-P-FS04-TW(EK)_1400ton Overhead Crane Report Korean15 R_MatchcastLifting_LiftingCar" xfId="1975"/>
    <cellStyle name="_WSD2000-Puncing Shear Method - Revisi 02_DSN-P-FS04-TW(EK)_1400ton Overhead Crane Report Korean15 R_MatchcastLifting-1" xfId="1976"/>
    <cellStyle name="_WSD2000-Puncing Shear Method - Revisi 02_DSN-P-FS04-TW(EK)_1400ton Overhead Crane Report Korean15 R_MatchcastLifting-3" xfId="1977"/>
    <cellStyle name="_WSD2000-Puncing Shear Method - Revisi 02_DSN-P-FS04-TW(EK)_1400ton Overhead Crane Report Korean15 R_MatchcastLifting-4" xfId="1978"/>
    <cellStyle name="_WSD2000-Puncing Shear Method - Revisi 02_DSN-P-FS04-TW(EK)_1400ton Overhead Crane Report Korean15 R_MatchcastLifting-5" xfId="1979"/>
    <cellStyle name="_WSD2000-Puncing Shear Method - Revisi 02_DSN-P-FS04-TW(EK)_1400ton Overhead Crane Report Korean15 R_Small Segment Lifting-Report10April" xfId="1980"/>
    <cellStyle name="_WSD2000-Puncing Shear Method - Revisi 02_DSN-P-FS04-TW(EK)_1400ton Overhead Crane Report Korean15 R_Small Segment Lifting-Report10April_LiftingCar" xfId="1981"/>
    <cellStyle name="_WSD2000-Puncing Shear Method - Revisi 02_DSN-P-FS04-TW(EK)_1400ton Overhead Crane Report Korean15 R_Small Segment Lifting-ReportTypeA" xfId="1982"/>
    <cellStyle name="_WSD2000-Puncing Shear Method - Revisi 02_DSN-P-FS04-TW(EK)_1400ton Overhead Crane Report Korean15 R_Small Segment Lifting-ReportTypeA_LiftingCar" xfId="1983"/>
    <cellStyle name="_WSD2000-Puncing Shear Method - Revisi 02_MatchcastLifting" xfId="1984"/>
    <cellStyle name="_WSD2000-Puncing Shear Method - Revisi 02_MatchcastLifting_LiftingCar" xfId="1985"/>
    <cellStyle name="_WSD2000-Puncing Shear Method - Revisi 02_MatchcastLifting-1" xfId="1986"/>
    <cellStyle name="_WSD2000-Puncing Shear Method - Revisi 02_MatchcastLifting-3" xfId="1987"/>
    <cellStyle name="_WSD2000-Puncing Shear Method - Revisi 02_MatchcastLifting-4" xfId="1988"/>
    <cellStyle name="_WSD2000-Puncing Shear Method - Revisi 02_MatchcastLifting-5" xfId="1989"/>
    <cellStyle name="_WSD2000-Puncing Shear Method - Revisi 02_Punching (Rev01)" xfId="1990"/>
    <cellStyle name="_WSD2000-Puncing Shear Method - Revisi 02_Punching (Rev01)_0" xfId="1991"/>
    <cellStyle name="_WSD2000-Puncing Shear Method - Revisi 02_Punching (Rev01)_0_Book1" xfId="1992"/>
    <cellStyle name="_WSD2000-Puncing Shear Method - Revisi 02_Punching (Rev01)_0_MatchcastLifting" xfId="1993"/>
    <cellStyle name="_WSD2000-Puncing Shear Method - Revisi 02_Punching (Rev01)_0_MatchcastLifting_LiftingCar" xfId="1994"/>
    <cellStyle name="_WSD2000-Puncing Shear Method - Revisi 02_Punching (Rev01)_0_MatchcastLifting-1" xfId="1995"/>
    <cellStyle name="_WSD2000-Puncing Shear Method - Revisi 02_Punching (Rev01)_0_MatchcastLifting-3" xfId="1996"/>
    <cellStyle name="_WSD2000-Puncing Shear Method - Revisi 02_Punching (Rev01)_0_MatchcastLifting-4" xfId="1997"/>
    <cellStyle name="_WSD2000-Puncing Shear Method - Revisi 02_Punching (Rev01)_0_MatchcastLifting-5" xfId="1998"/>
    <cellStyle name="_WSD2000-Puncing Shear Method - Revisi 02_Punching (Rev01)_0_Small Segment Lifting-Report10April" xfId="1999"/>
    <cellStyle name="_WSD2000-Puncing Shear Method - Revisi 02_Punching (Rev01)_0_Small Segment Lifting-Report10April_LiftingCar" xfId="2000"/>
    <cellStyle name="_WSD2000-Puncing Shear Method - Revisi 02_Punching (Rev01)_0_Small Segment Lifting-ReportTypeA" xfId="2001"/>
    <cellStyle name="_WSD2000-Puncing Shear Method - Revisi 02_Punching (Rev01)_0_Small Segment Lifting-ReportTypeA_LiftingCar" xfId="2002"/>
    <cellStyle name="_WSD2000-Puncing Shear Method - Revisi 02_Punching (Rev01)_0_springs" xfId="2003"/>
    <cellStyle name="_WSD2000-Puncing Shear Method - Revisi 02_Punching (Rev01)_0_springs_Book1" xfId="2004"/>
    <cellStyle name="_WSD2000-Puncing Shear Method - Revisi 02_Punching (Rev01)_0_springs_MatchcastLifting" xfId="2005"/>
    <cellStyle name="_WSD2000-Puncing Shear Method - Revisi 02_Punching (Rev01)_0_springs_MatchcastLifting_LiftingCar" xfId="2006"/>
    <cellStyle name="_WSD2000-Puncing Shear Method - Revisi 02_Punching (Rev01)_0_springs_MatchcastLifting-1" xfId="2007"/>
    <cellStyle name="_WSD2000-Puncing Shear Method - Revisi 02_Punching (Rev01)_0_springs_MatchcastLifting-3" xfId="2008"/>
    <cellStyle name="_WSD2000-Puncing Shear Method - Revisi 02_Punching (Rev01)_0_springs_MatchcastLifting-4" xfId="2009"/>
    <cellStyle name="_WSD2000-Puncing Shear Method - Revisi 02_Punching (Rev01)_0_springs_MatchcastLifting-5" xfId="2010"/>
    <cellStyle name="_WSD2000-Puncing Shear Method - Revisi 02_Punching (Rev01)_0_springs_Small Segment Lifting-Report10April" xfId="2011"/>
    <cellStyle name="_WSD2000-Puncing Shear Method - Revisi 02_Punching (Rev01)_0_springs_Small Segment Lifting-Report10April_LiftingCar" xfId="2012"/>
    <cellStyle name="_WSD2000-Puncing Shear Method - Revisi 02_Punching (Rev01)_0_springs_Small Segment Lifting-ReportTypeA" xfId="2013"/>
    <cellStyle name="_WSD2000-Puncing Shear Method - Revisi 02_Punching (Rev01)_0_springs_Small Segment Lifting-ReportTypeA_LiftingCar" xfId="2014"/>
    <cellStyle name="_WSD2000-Puncing Shear Method - Revisi 02_Punching (Rev01)_Book1" xfId="2015"/>
    <cellStyle name="_WSD2000-Puncing Shear Method - Revisi 02_Punching (Rev01)_MatchcastLifting" xfId="2016"/>
    <cellStyle name="_WSD2000-Puncing Shear Method - Revisi 02_Punching (Rev01)_MatchcastLifting_LiftingCar" xfId="2017"/>
    <cellStyle name="_WSD2000-Puncing Shear Method - Revisi 02_Punching (Rev01)_MatchcastLifting-1" xfId="2018"/>
    <cellStyle name="_WSD2000-Puncing Shear Method - Revisi 02_Punching (Rev01)_MatchcastLifting-3" xfId="2019"/>
    <cellStyle name="_WSD2000-Puncing Shear Method - Revisi 02_Punching (Rev01)_MatchcastLifting-4" xfId="2020"/>
    <cellStyle name="_WSD2000-Puncing Shear Method - Revisi 02_Punching (Rev01)_MatchcastLifting-5" xfId="2021"/>
    <cellStyle name="_WSD2000-Puncing Shear Method - Revisi 02_Punching (Rev01)_Small Segment Lifting-Report10April" xfId="2022"/>
    <cellStyle name="_WSD2000-Puncing Shear Method - Revisi 02_Punching (Rev01)_Small Segment Lifting-Report10April_LiftingCar" xfId="2023"/>
    <cellStyle name="_WSD2000-Puncing Shear Method - Revisi 02_Punching (Rev01)_Small Segment Lifting-ReportTypeA" xfId="2024"/>
    <cellStyle name="_WSD2000-Puncing Shear Method - Revisi 02_Punching (Rev01)_Small Segment Lifting-ReportTypeA_LiftingCar" xfId="2025"/>
    <cellStyle name="_WSD2000-Puncing Shear Method - Revisi 02_Small Segment Lifting-Report10April" xfId="2026"/>
    <cellStyle name="_WSD2000-Puncing Shear Method - Revisi 02_Small Segment Lifting-Report10April_LiftingCar" xfId="2027"/>
    <cellStyle name="_WSD2000-Puncing Shear Method - Revisi 02_Small Segment Lifting-ReportTypeA" xfId="2028"/>
    <cellStyle name="_WSD2000-Puncing Shear Method - Revisi 02_Small Segment Lifting-ReportTypeA_LiftingCar" xfId="2029"/>
    <cellStyle name="_WSD2000-Puncing Shear Method - Revisi 02_springs" xfId="2030"/>
    <cellStyle name="_WSD2000-Puncing Shear Method - Revisi 02_springs_Book1" xfId="2031"/>
    <cellStyle name="_WSD2000-Puncing Shear Method - Revisi 02_springs_MatchcastLifting" xfId="2032"/>
    <cellStyle name="_WSD2000-Puncing Shear Method - Revisi 02_springs_MatchcastLifting_LiftingCar" xfId="2033"/>
    <cellStyle name="_WSD2000-Puncing Shear Method - Revisi 02_springs_MatchcastLifting-1" xfId="2034"/>
    <cellStyle name="_WSD2000-Puncing Shear Method - Revisi 02_springs_MatchcastLifting-3" xfId="2035"/>
    <cellStyle name="_WSD2000-Puncing Shear Method - Revisi 02_springs_MatchcastLifting-4" xfId="2036"/>
    <cellStyle name="_WSD2000-Puncing Shear Method - Revisi 02_springs_MatchcastLifting-5" xfId="2037"/>
    <cellStyle name="_WSD2000-Puncing Shear Method - Revisi 02_springs_Small Segment Lifting-Report10April" xfId="2038"/>
    <cellStyle name="_WSD2000-Puncing Shear Method - Revisi 02_springs_Small Segment Lifting-Report10April_LiftingCar" xfId="2039"/>
    <cellStyle name="_WSD2000-Puncing Shear Method - Revisi 02_springs_Small Segment Lifting-ReportTypeA" xfId="2040"/>
    <cellStyle name="_WSD2000-Puncing Shear Method - Revisi 02_springs_Small Segment Lifting-ReportTypeA_LiftingCar" xfId="2041"/>
    <cellStyle name="’E‰Y [0.00]_RC1 " xfId="2576"/>
    <cellStyle name="’Ê‰Ý [0.00]_RC1 " xfId="2577"/>
    <cellStyle name="’E‰Y_BQ2_Specifications" xfId="2578"/>
    <cellStyle name="’Ê‰Ý_RC1 " xfId="2579"/>
    <cellStyle name="‚" xfId="23"/>
    <cellStyle name="‚_AHS_MEKANIKAL" xfId="24"/>
    <cellStyle name="‚_ANALISA BPK DG" xfId="25"/>
    <cellStyle name="‚_ANALISA RAB" xfId="26"/>
    <cellStyle name="‚_BQ-elec-kiic4(D) " xfId="2580"/>
    <cellStyle name="‚_BQ-elec-kiic4(D) _BQ_Mech_SUMITOMO KEI" xfId="2581"/>
    <cellStyle name="‚_BQ-elec-kiic4(D) _BQ_Mech_SUMITOMO_KEI" xfId="2582"/>
    <cellStyle name="‚_BQ-elec-kiic4(D) _BQ_Mech_Umeda (B)_2" xfId="2583"/>
    <cellStyle name="‚_Hit SKBDN" xfId="27"/>
    <cellStyle name="‚_RAB___R(1)._SERBAGUNA_TW.2" xfId="28"/>
    <cellStyle name="„" xfId="29"/>
    <cellStyle name="„_AHS_MEKANIKAL" xfId="30"/>
    <cellStyle name="„_ANALISA BPK DG" xfId="31"/>
    <cellStyle name="„_ANALISA RAB" xfId="32"/>
    <cellStyle name="„_BQ-elec-kiic4(D) " xfId="2584"/>
    <cellStyle name="„_BQ-elec-kiic4(D) _BQ_Mech_SUMITOMO KEI" xfId="2585"/>
    <cellStyle name="„_BQ-elec-kiic4(D) _BQ_Mech_SUMITOMO_KEI" xfId="2586"/>
    <cellStyle name="„_BQ-elec-kiic4(D) _BQ_Mech_Umeda (B)_2" xfId="2587"/>
    <cellStyle name="„_Hit SKBDN" xfId="33"/>
    <cellStyle name="„_RAB___R(1)._SERBAGUNA_TW.2" xfId="34"/>
    <cellStyle name="–¢’è‹`" xfId="35"/>
    <cellStyle name="…" xfId="141"/>
    <cellStyle name="…_AHS_MEKANIKAL" xfId="142"/>
    <cellStyle name="…_ANALISA BPK DG" xfId="143"/>
    <cellStyle name="…_ANALISA RAB" xfId="144"/>
    <cellStyle name="…_BQ-elec-kiic4(D) " xfId="2609"/>
    <cellStyle name="…_BQ-elec-kiic4(D) _BQ_Mech_SUMITOMO KEI" xfId="2610"/>
    <cellStyle name="…_BQ-elec-kiic4(D) _BQ_Mech_SUMITOMO_KEI" xfId="2611"/>
    <cellStyle name="…_BQ-elec-kiic4(D) _BQ_Mech_Umeda (B)_2" xfId="2612"/>
    <cellStyle name="…_Hit SKBDN" xfId="145"/>
    <cellStyle name="…_RAB___R(1)._SERBAGUNA_TW.2" xfId="146"/>
    <cellStyle name="†" xfId="36"/>
    <cellStyle name="†_AHS_MEKANIKAL" xfId="37"/>
    <cellStyle name="†_ANALISA BPK DG" xfId="38"/>
    <cellStyle name="†_ANALISA RAB" xfId="39"/>
    <cellStyle name="†_BQ-elec-kiic4(D) " xfId="2588"/>
    <cellStyle name="†_BQ-elec-kiic4(D) _BQ_Mech_SUMITOMO KEI" xfId="2589"/>
    <cellStyle name="†_BQ-elec-kiic4(D) _BQ_Mech_SUMITOMO_KEI" xfId="2590"/>
    <cellStyle name="†_BQ-elec-kiic4(D) _BQ_Mech_Umeda (B)_2" xfId="2591"/>
    <cellStyle name="†_Hit SKBDN" xfId="40"/>
    <cellStyle name="†_RAB___R(1)._SERBAGUNA_TW.2" xfId="41"/>
    <cellStyle name="‡" xfId="42"/>
    <cellStyle name="‡ - Style1" xfId="43"/>
    <cellStyle name="‡_AHS_MEKANIKAL" xfId="44"/>
    <cellStyle name="‡_ANALISA" xfId="45"/>
    <cellStyle name="‡_ANALISA BPK DG" xfId="46"/>
    <cellStyle name="‡_ANALISA RAB" xfId="47"/>
    <cellStyle name="‡_BOOK1" xfId="48"/>
    <cellStyle name="‡_BOOK1 2" xfId="49"/>
    <cellStyle name="‡_BOOK1 2 2" xfId="50"/>
    <cellStyle name="‡_BOOK1 2 3" xfId="51"/>
    <cellStyle name="‡_BOOK1 2 4" xfId="52"/>
    <cellStyle name="‡_BOOK1 3" xfId="53"/>
    <cellStyle name="‡_BOOK1 3 2" xfId="54"/>
    <cellStyle name="‡_BOOK1 3 3" xfId="55"/>
    <cellStyle name="‡_BOOK1 3 4" xfId="56"/>
    <cellStyle name="‡_BOOK1 4" xfId="57"/>
    <cellStyle name="‡_BOOK1 5" xfId="58"/>
    <cellStyle name="‡_BOOK1 6" xfId="59"/>
    <cellStyle name="‡_BOOK1_1.2 Mobilisasi baru 5 juli 2011" xfId="2042"/>
    <cellStyle name="‡_BOOK1_AHS_MEKANIKAL" xfId="60"/>
    <cellStyle name="‡_BOOK1_ANALISA BPK DG" xfId="61"/>
    <cellStyle name="‡_BOOK1_ANALISA RAB" xfId="62"/>
    <cellStyle name="‡_BOOK1_BoQ RUANG SERBAGUNArevMK280707" xfId="63"/>
    <cellStyle name="‡_BOOK1_BoQ-MEKANIKAL_2007 ~ xx" xfId="64"/>
    <cellStyle name="‡_BOOK1_BQ_ELEKTRIKAL_2008BK2" xfId="65"/>
    <cellStyle name="‡_BOOK1_BQ_ELEKTRIKAL_2008BK2-qty mam" xfId="66"/>
    <cellStyle name="‡_BOOK1_BQ_LAK_DEPKEU_201107_(OPT.1)" xfId="67"/>
    <cellStyle name="‡_BOOK1_BQ_LAK_DEPKEU_201107_(OPT.1).xls (lks)" xfId="68"/>
    <cellStyle name="‡_BOOK1_BQ_LAK_DEPKEU_201107_(OPT.2)" xfId="69"/>
    <cellStyle name="‡_BOOK1_BQ_LAK_DEPKEU_30 Nov 2007 (OPT.2)" xfId="70"/>
    <cellStyle name="‡_BOOK1_BQ-elec-kiic4(D) " xfId="2592"/>
    <cellStyle name="‡_BOOK1_BQ-elec-kiic4(D) _BQ_Mech_SUMITOMO KEI" xfId="2593"/>
    <cellStyle name="‡_BOOK1_BQ-elec-kiic4(D) _BQ_Mech_SUMITOMO_KEI" xfId="2594"/>
    <cellStyle name="‡_BOOK1_BQ-elec-kiic4(D) _BQ_Mech_Umeda (B)_2" xfId="2595"/>
    <cellStyle name="‡_BOOK1_BQ-RUANG SERBAGUNA 28_10_2007" xfId="71"/>
    <cellStyle name="‡_BOOK1_EE-RUANG SERBAGUNA ~ xxrevMK" xfId="72"/>
    <cellStyle name="‡_BOOK1_EE-RUANG SERBAGUNA ~ xxrevMK_AHS_MEKANIKAL" xfId="73"/>
    <cellStyle name="‡_BOOK1_Hit SKBDN" xfId="74"/>
    <cellStyle name="‡_BOOK1_RAB RUANG SERBAGUNA" xfId="75"/>
    <cellStyle name="‡_BOOK1_RAB RUANG SERBAGUNA_AHS_MEKANIKAL" xfId="76"/>
    <cellStyle name="‡_BOOK1_RAB___R(1)._SERBAGUNA_TW.2" xfId="77"/>
    <cellStyle name="‡_BOOK1_RAB_DUCT_SRBGN_SETJEN_DEPKEU_020707" xfId="78"/>
    <cellStyle name="‡_BOOK1_RAB_DUCT_SRBGN_SETJEN_DEPKEU_020707_AHS_MEKANIKAL" xfId="79"/>
    <cellStyle name="‡_BOOK1_RAB_ELEKTRIKAL_2007" xfId="80"/>
    <cellStyle name="‡_BOOK1_RAB_MEKANIKAL_2007" xfId="81"/>
    <cellStyle name="‡_BOOK1_RAB_MEKANIKAL_2007_2" xfId="82"/>
    <cellStyle name="‡_BQ-elec-kiic4(D) " xfId="2596"/>
    <cellStyle name="‡_BQ-elec-kiic4(D) _BQ_Mech_SUMITOMO KEI" xfId="2597"/>
    <cellStyle name="‡_BQ-elec-kiic4(D) _BQ_Mech_SUMITOMO_KEI" xfId="2598"/>
    <cellStyle name="‡_BQ-elec-kiic4(D) _BQ_Mech_Umeda (B)_2" xfId="2599"/>
    <cellStyle name="‡_H BAHAN&amp;UPAH" xfId="83"/>
    <cellStyle name="‡_Hit SKBDN" xfId="84"/>
    <cellStyle name="‡_HS_MEP" xfId="85"/>
    <cellStyle name="‡_PLDT" xfId="86"/>
    <cellStyle name="‡_PLDT_AHS_MEKANIKAL" xfId="87"/>
    <cellStyle name="‡_PLDT_ANALISA BPK DG" xfId="88"/>
    <cellStyle name="‡_PLDT_ANALISA RAB" xfId="89"/>
    <cellStyle name="‡_PLDT_BQ-elec-kiic4(D) " xfId="2600"/>
    <cellStyle name="‡_PLDT_BQ-elec-kiic4(D) _BQ_Mech_SUMITOMO KEI" xfId="2601"/>
    <cellStyle name="‡_PLDT_BQ-elec-kiic4(D) _BQ_Mech_SUMITOMO_KEI" xfId="2602"/>
    <cellStyle name="‡_PLDT_BQ-elec-kiic4(D) _BQ_Mech_Umeda (B)_2" xfId="2603"/>
    <cellStyle name="‡_PLDT_Hit SKBDN" xfId="90"/>
    <cellStyle name="‡_PLDT_RAB___R(1)._SERBAGUNA_TW.2" xfId="91"/>
    <cellStyle name="‡_RAB___R(1)._SERBAGUNA_TW.2" xfId="92"/>
    <cellStyle name="‡_STA- - Style2" xfId="93"/>
    <cellStyle name="‡_STA-DRP" xfId="94"/>
    <cellStyle name="‡_STA-DRP_AHS_MEKANIKAL" xfId="95"/>
    <cellStyle name="‡_STA-DRP_ANALISA" xfId="96"/>
    <cellStyle name="‡_STA-DRP_ANALISA BPK DG" xfId="97"/>
    <cellStyle name="‡_STA-DRP_ANALISA RAB" xfId="98"/>
    <cellStyle name="‡_STA-DRP_BOOK1" xfId="99"/>
    <cellStyle name="‡_STA-DRP_BOOK1 2" xfId="100"/>
    <cellStyle name="‡_STA-DRP_BOOK1 2 2" xfId="101"/>
    <cellStyle name="‡_STA-DRP_BOOK1 2 3" xfId="102"/>
    <cellStyle name="‡_STA-DRP_BOOK1 2 4" xfId="103"/>
    <cellStyle name="‡_STA-DRP_BOOK1 3" xfId="104"/>
    <cellStyle name="‡_STA-DRP_BOOK1 3 2" xfId="105"/>
    <cellStyle name="‡_STA-DRP_BOOK1 3 3" xfId="106"/>
    <cellStyle name="‡_STA-DRP_BOOK1 3 4" xfId="107"/>
    <cellStyle name="‡_STA-DRP_BOOK1 4" xfId="108"/>
    <cellStyle name="‡_STA-DRP_BOOK1 5" xfId="109"/>
    <cellStyle name="‡_STA-DRP_BOOK1 6" xfId="110"/>
    <cellStyle name="‡_STA-DRP_BOOK1_1.2 Mobilisasi baru 5 juli 2011" xfId="2043"/>
    <cellStyle name="‡_STA-DRP_BOOK1_AHS_MEKANIKAL" xfId="111"/>
    <cellStyle name="‡_STA-DRP_BOOK1_ANALISA BPK DG" xfId="112"/>
    <cellStyle name="‡_STA-DRP_BOOK1_ANALISA RAB" xfId="113"/>
    <cellStyle name="‡_STA-DRP_BOOK1_BoQ RUANG SERBAGUNArevMK280707" xfId="114"/>
    <cellStyle name="‡_STA-DRP_BOOK1_BoQ-MEKANIKAL_2007 ~ xx" xfId="115"/>
    <cellStyle name="‡_STA-DRP_BOOK1_BQ_ELEKTRIKAL_2008BK2" xfId="116"/>
    <cellStyle name="‡_STA-DRP_BOOK1_BQ_ELEKTRIKAL_2008BK2-qty mam" xfId="117"/>
    <cellStyle name="‡_STA-DRP_BOOK1_BQ_LAK_DEPKEU_201107_(OPT.1)" xfId="118"/>
    <cellStyle name="‡_STA-DRP_BOOK1_BQ_LAK_DEPKEU_201107_(OPT.1).xls (lks)" xfId="119"/>
    <cellStyle name="‡_STA-DRP_BOOK1_BQ_LAK_DEPKEU_201107_(OPT.2)" xfId="120"/>
    <cellStyle name="‡_STA-DRP_BOOK1_BQ_LAK_DEPKEU_30 Nov 2007 (OPT.2)" xfId="121"/>
    <cellStyle name="‡_STA-DRP_BOOK1_BQ-elec-kiic4(D) " xfId="2604"/>
    <cellStyle name="‡_STA-DRP_BOOK1_BQ-elec-kiic4(D) _BQ_Mech_SUMITOMO KEI" xfId="2605"/>
    <cellStyle name="‡_STA-DRP_BOOK1_BQ-elec-kiic4(D) _BQ_Mech_SUMITOMO_KEI" xfId="2606"/>
    <cellStyle name="‡_STA-DRP_BOOK1_BQ-elec-kiic4(D) _BQ_Mech_Umeda (B)_2" xfId="2607"/>
    <cellStyle name="‡_STA-DRP_BOOK1_BQ-RUANG SERBAGUNA 28_10_2007" xfId="122"/>
    <cellStyle name="‡_STA-DRP_BOOK1_EE-RUANG SERBAGUNA ~ xxrevMK" xfId="123"/>
    <cellStyle name="‡_STA-DRP_BOOK1_EE-RUANG SERBAGUNA ~ xxrevMK_AHS_MEKANIKAL" xfId="124"/>
    <cellStyle name="‡_STA-DRP_BOOK1_Hit SKBDN" xfId="125"/>
    <cellStyle name="‡_STA-DRP_BOOK1_RAB RUANG SERBAGUNA" xfId="126"/>
    <cellStyle name="‡_STA-DRP_BOOK1_RAB RUANG SERBAGUNA_AHS_MEKANIKAL" xfId="127"/>
    <cellStyle name="‡_STA-DRP_BOOK1_RAB___R(1)._SERBAGUNA_TW.2" xfId="128"/>
    <cellStyle name="‡_STA-DRP_BOOK1_RAB_DUCT_SRBGN_SETJEN_DEPKEU_020707" xfId="129"/>
    <cellStyle name="‡_STA-DRP_BOOK1_RAB_DUCT_SRBGN_SETJEN_DEPKEU_020707_AHS_MEKANIKAL" xfId="130"/>
    <cellStyle name="‡_STA-DRP_BOOK1_RAB_ELEKTRIKAL_2007" xfId="131"/>
    <cellStyle name="‡_STA-DRP_BOOK1_RAB_MEKANIKAL_2007" xfId="132"/>
    <cellStyle name="‡_STA-DRP_BOOK1_RAB_MEKANIKAL_2007_2" xfId="133"/>
    <cellStyle name="‡_STA-DRP_BQ-elec-kiic4(D) " xfId="2608"/>
    <cellStyle name="‡_STA-DRP_H BAHAN&amp;UPAH" xfId="134"/>
    <cellStyle name="‡_STA-DRP_Hit SKBDN" xfId="135"/>
    <cellStyle name="‡_STA-DRP_HS_MEP" xfId="136"/>
    <cellStyle name="‡_STA-DRP_RAB___R(1)._SERBAGUNA_TW.2" xfId="137"/>
    <cellStyle name="•W?_Approv.ppt" xfId="138"/>
    <cellStyle name="•W€_App-orig" xfId="140"/>
    <cellStyle name="•W_Approv.ppt" xfId="139"/>
    <cellStyle name="" xfId="1"/>
    <cellStyle name="" xfId="2"/>
    <cellStyle name="_AHS_MEKANIKAL" xfId="12"/>
    <cellStyle name="_AHS_MEKANIKAL" xfId="13"/>
    <cellStyle name="_ANALISA BPK DG" xfId="14"/>
    <cellStyle name="_ANALISA BPK DG" xfId="15"/>
    <cellStyle name="_ANALISA RAB" xfId="16"/>
    <cellStyle name="_ANALISA RAB" xfId="17"/>
    <cellStyle name="_BQ-elec-kiic4(D) " xfId="2568"/>
    <cellStyle name="_BQ-elec-kiic4(D) " xfId="2569"/>
    <cellStyle name="_BQ-elec-kiic4(D) _BQ_Mech_SUMITOMO KEI" xfId="2570"/>
    <cellStyle name="_BQ-elec-kiic4(D) _BQ_Mech_SUMITOMO KEI" xfId="2571"/>
    <cellStyle name="_BQ-elec-kiic4(D) _BQ_Mech_SUMITOMO_KEI" xfId="2572"/>
    <cellStyle name="_BQ-elec-kiic4(D) _BQ_Mech_SUMITOMO_KEI" xfId="2573"/>
    <cellStyle name="_BQ-elec-kiic4(D) _BQ_Mech_Umeda (B)_2" xfId="2574"/>
    <cellStyle name="_BQ-elec-kiic4(D) _BQ_Mech_Umeda (B)_2" xfId="2575"/>
    <cellStyle name="_Hit SKBDN" xfId="18"/>
    <cellStyle name="_Hit SKBDN" xfId="19"/>
    <cellStyle name="_RAB___R(1)._SERBAGUNA_TW.2" xfId="20"/>
    <cellStyle name="_RAB___R(1)._SERBAGUNA_TW.2" xfId="21"/>
    <cellStyle name="0,0_x000d__x000a_NA_x000d__x000a_" xfId="2044"/>
    <cellStyle name="0,0_x000d__x000a_NA_x000d__x000a_ 2" xfId="147"/>
    <cellStyle name="¹éºÐÀ²_±âÅ¸" xfId="148"/>
    <cellStyle name="20 % - Accent1" xfId="149"/>
    <cellStyle name="20 % - Accent2" xfId="150"/>
    <cellStyle name="20 % - Accent3" xfId="151"/>
    <cellStyle name="20 % - Accent4" xfId="152"/>
    <cellStyle name="20 % - Accent5" xfId="153"/>
    <cellStyle name="20 % - Accent6" xfId="154"/>
    <cellStyle name="20% - Accent1 2" xfId="155"/>
    <cellStyle name="20% - Accent1 2 2" xfId="2045"/>
    <cellStyle name="20% - Accent1 2 2 2" xfId="2046"/>
    <cellStyle name="20% - Accent1 2 2 3" xfId="2047"/>
    <cellStyle name="20% - Accent1 2 2 4" xfId="2048"/>
    <cellStyle name="20% - Accent1 2 3" xfId="2049"/>
    <cellStyle name="20% - Accent1 2 4" xfId="2050"/>
    <cellStyle name="20% - Accent1 2 5" xfId="2051"/>
    <cellStyle name="20% - Accent1 3" xfId="156"/>
    <cellStyle name="20% - Accent1 4" xfId="157"/>
    <cellStyle name="20% - Accent1 5" xfId="158"/>
    <cellStyle name="20% - Accent1 6" xfId="159"/>
    <cellStyle name="20% - Accent1 7" xfId="2052"/>
    <cellStyle name="20% - Accent1 8" xfId="2053"/>
    <cellStyle name="20% - Accent2 2" xfId="160"/>
    <cellStyle name="20% - Accent2 2 2" xfId="2054"/>
    <cellStyle name="20% - Accent2 2 2 2" xfId="2055"/>
    <cellStyle name="20% - Accent2 2 2 3" xfId="2056"/>
    <cellStyle name="20% - Accent2 2 2 4" xfId="2057"/>
    <cellStyle name="20% - Accent2 2 3" xfId="2058"/>
    <cellStyle name="20% - Accent2 2 4" xfId="2059"/>
    <cellStyle name="20% - Accent2 2 5" xfId="2060"/>
    <cellStyle name="20% - Accent2 3" xfId="161"/>
    <cellStyle name="20% - Accent2 4" xfId="162"/>
    <cellStyle name="20% - Accent2 5" xfId="163"/>
    <cellStyle name="20% - Accent2 6" xfId="164"/>
    <cellStyle name="20% - Accent2 7" xfId="2061"/>
    <cellStyle name="20% - Accent2 8" xfId="2062"/>
    <cellStyle name="20% - Accent3 2" xfId="165"/>
    <cellStyle name="20% - Accent3 2 2" xfId="2063"/>
    <cellStyle name="20% - Accent3 2 2 2" xfId="2064"/>
    <cellStyle name="20% - Accent3 2 2 3" xfId="2065"/>
    <cellStyle name="20% - Accent3 2 2 4" xfId="2066"/>
    <cellStyle name="20% - Accent3 2 3" xfId="2067"/>
    <cellStyle name="20% - Accent3 2 4" xfId="2068"/>
    <cellStyle name="20% - Accent3 2 5" xfId="2069"/>
    <cellStyle name="20% - Accent3 3" xfId="166"/>
    <cellStyle name="20% - Accent3 4" xfId="167"/>
    <cellStyle name="20% - Accent3 5" xfId="168"/>
    <cellStyle name="20% - Accent3 6" xfId="169"/>
    <cellStyle name="20% - Accent3 7" xfId="2070"/>
    <cellStyle name="20% - Accent3 8" xfId="2071"/>
    <cellStyle name="20% - Accent4 2" xfId="170"/>
    <cellStyle name="20% - Accent4 2 2" xfId="2072"/>
    <cellStyle name="20% - Accent4 2 2 2" xfId="2073"/>
    <cellStyle name="20% - Accent4 2 2 3" xfId="2074"/>
    <cellStyle name="20% - Accent4 2 2 4" xfId="2075"/>
    <cellStyle name="20% - Accent4 2 3" xfId="2076"/>
    <cellStyle name="20% - Accent4 2 4" xfId="2077"/>
    <cellStyle name="20% - Accent4 2 5" xfId="2078"/>
    <cellStyle name="20% - Accent4 3" xfId="171"/>
    <cellStyle name="20% - Accent4 4" xfId="172"/>
    <cellStyle name="20% - Accent4 5" xfId="173"/>
    <cellStyle name="20% - Accent4 6" xfId="174"/>
    <cellStyle name="20% - Accent4 7" xfId="2079"/>
    <cellStyle name="20% - Accent4 8" xfId="2080"/>
    <cellStyle name="20% - Accent5 2" xfId="175"/>
    <cellStyle name="20% - Accent5 2 2" xfId="2081"/>
    <cellStyle name="20% - Accent5 2 2 2" xfId="2082"/>
    <cellStyle name="20% - Accent5 2 2 3" xfId="2083"/>
    <cellStyle name="20% - Accent5 2 2 4" xfId="2084"/>
    <cellStyle name="20% - Accent5 2 3" xfId="2085"/>
    <cellStyle name="20% - Accent5 2 4" xfId="2086"/>
    <cellStyle name="20% - Accent5 2 5" xfId="2087"/>
    <cellStyle name="20% - Accent5 3" xfId="176"/>
    <cellStyle name="20% - Accent5 4" xfId="177"/>
    <cellStyle name="20% - Accent5 5" xfId="178"/>
    <cellStyle name="20% - Accent5 6" xfId="179"/>
    <cellStyle name="20% - Accent5 7" xfId="2088"/>
    <cellStyle name="20% - Accent5 8" xfId="2089"/>
    <cellStyle name="20% - Accent6 2" xfId="180"/>
    <cellStyle name="20% - Accent6 2 2" xfId="2090"/>
    <cellStyle name="20% - Accent6 2 2 2" xfId="2091"/>
    <cellStyle name="20% - Accent6 2 2 3" xfId="2092"/>
    <cellStyle name="20% - Accent6 2 2 4" xfId="2093"/>
    <cellStyle name="20% - Accent6 2 3" xfId="2094"/>
    <cellStyle name="20% - Accent6 2 4" xfId="2095"/>
    <cellStyle name="20% - Accent6 2 5" xfId="2096"/>
    <cellStyle name="20% - Accent6 3" xfId="181"/>
    <cellStyle name="20% - Accent6 4" xfId="182"/>
    <cellStyle name="20% - Accent6 5" xfId="183"/>
    <cellStyle name="20% - Accent6 6" xfId="184"/>
    <cellStyle name="20% - Accent6 7" xfId="2097"/>
    <cellStyle name="20% - Accent6 8" xfId="2098"/>
    <cellStyle name="20% - Акцент1" xfId="185"/>
    <cellStyle name="20% - Акцент2" xfId="186"/>
    <cellStyle name="20% - Акцент3" xfId="187"/>
    <cellStyle name="20% - Акцент4" xfId="188"/>
    <cellStyle name="20% - Акцент5" xfId="189"/>
    <cellStyle name="20% - Акцент6" xfId="190"/>
    <cellStyle name="20% - アクセント 1" xfId="2613"/>
    <cellStyle name="20% - アクセント 2" xfId="2614"/>
    <cellStyle name="20% - アクセント 3" xfId="2615"/>
    <cellStyle name="20% - アクセント 4" xfId="2616"/>
    <cellStyle name="20% - アクセント 5" xfId="2617"/>
    <cellStyle name="20% - アクセント 6" xfId="2618"/>
    <cellStyle name="๒Wลว - Style1" xfId="2619"/>
    <cellStyle name="๒Wลว - Style2" xfId="2620"/>
    <cellStyle name="๒Wลว - Style3" xfId="2621"/>
    <cellStyle name="๒Wลว - Style4" xfId="2622"/>
    <cellStyle name="๒Wลว - Style5" xfId="2623"/>
    <cellStyle name="๒Wลว - Style6" xfId="2624"/>
    <cellStyle name="๒Wลว - Style7" xfId="2625"/>
    <cellStyle name="๒Wลว - Style8" xfId="2626"/>
    <cellStyle name="40 % - Accent1" xfId="191"/>
    <cellStyle name="40 % - Accent2" xfId="192"/>
    <cellStyle name="40 % - Accent3" xfId="193"/>
    <cellStyle name="40 % - Accent4" xfId="194"/>
    <cellStyle name="40 % - Accent5" xfId="195"/>
    <cellStyle name="40 % - Accent6" xfId="196"/>
    <cellStyle name="40% - Accent1 2" xfId="197"/>
    <cellStyle name="40% - Accent1 2 2" xfId="2099"/>
    <cellStyle name="40% - Accent1 2 2 2" xfId="2100"/>
    <cellStyle name="40% - Accent1 2 2 3" xfId="2101"/>
    <cellStyle name="40% - Accent1 2 2 4" xfId="2102"/>
    <cellStyle name="40% - Accent1 2 3" xfId="2103"/>
    <cellStyle name="40% - Accent1 2 4" xfId="2104"/>
    <cellStyle name="40% - Accent1 2 5" xfId="2105"/>
    <cellStyle name="40% - Accent1 3" xfId="198"/>
    <cellStyle name="40% - Accent1 4" xfId="199"/>
    <cellStyle name="40% - Accent1 5" xfId="200"/>
    <cellStyle name="40% - Accent1 6" xfId="201"/>
    <cellStyle name="40% - Accent1 7" xfId="2106"/>
    <cellStyle name="40% - Accent1 8" xfId="2107"/>
    <cellStyle name="40% - Accent2 2" xfId="202"/>
    <cellStyle name="40% - Accent2 2 2" xfId="2108"/>
    <cellStyle name="40% - Accent2 2 2 2" xfId="2109"/>
    <cellStyle name="40% - Accent2 2 2 3" xfId="2110"/>
    <cellStyle name="40% - Accent2 2 2 4" xfId="2111"/>
    <cellStyle name="40% - Accent2 2 3" xfId="2112"/>
    <cellStyle name="40% - Accent2 2 4" xfId="2113"/>
    <cellStyle name="40% - Accent2 2 5" xfId="2114"/>
    <cellStyle name="40% - Accent2 3" xfId="203"/>
    <cellStyle name="40% - Accent2 4" xfId="204"/>
    <cellStyle name="40% - Accent2 5" xfId="205"/>
    <cellStyle name="40% - Accent2 6" xfId="206"/>
    <cellStyle name="40% - Accent2 7" xfId="2115"/>
    <cellStyle name="40% - Accent2 8" xfId="2116"/>
    <cellStyle name="40% - Accent3 2" xfId="207"/>
    <cellStyle name="40% - Accent3 2 2" xfId="2117"/>
    <cellStyle name="40% - Accent3 2 2 2" xfId="2118"/>
    <cellStyle name="40% - Accent3 2 2 3" xfId="2119"/>
    <cellStyle name="40% - Accent3 2 2 4" xfId="2120"/>
    <cellStyle name="40% - Accent3 2 3" xfId="2121"/>
    <cellStyle name="40% - Accent3 2 4" xfId="2122"/>
    <cellStyle name="40% - Accent3 2 5" xfId="2123"/>
    <cellStyle name="40% - Accent3 3" xfId="208"/>
    <cellStyle name="40% - Accent3 4" xfId="209"/>
    <cellStyle name="40% - Accent3 5" xfId="210"/>
    <cellStyle name="40% - Accent3 6" xfId="211"/>
    <cellStyle name="40% - Accent3 7" xfId="2124"/>
    <cellStyle name="40% - Accent3 8" xfId="2125"/>
    <cellStyle name="40% - Accent4 2" xfId="212"/>
    <cellStyle name="40% - Accent4 2 2" xfId="2126"/>
    <cellStyle name="40% - Accent4 2 2 2" xfId="2127"/>
    <cellStyle name="40% - Accent4 2 2 3" xfId="2128"/>
    <cellStyle name="40% - Accent4 2 2 4" xfId="2129"/>
    <cellStyle name="40% - Accent4 2 3" xfId="2130"/>
    <cellStyle name="40% - Accent4 2 4" xfId="2131"/>
    <cellStyle name="40% - Accent4 2 5" xfId="2132"/>
    <cellStyle name="40% - Accent4 3" xfId="213"/>
    <cellStyle name="40% - Accent4 4" xfId="214"/>
    <cellStyle name="40% - Accent4 5" xfId="215"/>
    <cellStyle name="40% - Accent4 6" xfId="216"/>
    <cellStyle name="40% - Accent4 7" xfId="2133"/>
    <cellStyle name="40% - Accent4 8" xfId="2134"/>
    <cellStyle name="40% - Accent5 2" xfId="217"/>
    <cellStyle name="40% - Accent5 2 2" xfId="2135"/>
    <cellStyle name="40% - Accent5 2 2 2" xfId="2136"/>
    <cellStyle name="40% - Accent5 2 2 3" xfId="2137"/>
    <cellStyle name="40% - Accent5 2 2 4" xfId="2138"/>
    <cellStyle name="40% - Accent5 2 3" xfId="2139"/>
    <cellStyle name="40% - Accent5 2 4" xfId="2140"/>
    <cellStyle name="40% - Accent5 2 5" xfId="2141"/>
    <cellStyle name="40% - Accent5 3" xfId="218"/>
    <cellStyle name="40% - Accent5 4" xfId="219"/>
    <cellStyle name="40% - Accent5 5" xfId="220"/>
    <cellStyle name="40% - Accent5 6" xfId="221"/>
    <cellStyle name="40% - Accent5 7" xfId="2142"/>
    <cellStyle name="40% - Accent5 8" xfId="2143"/>
    <cellStyle name="40% - Accent6 2" xfId="222"/>
    <cellStyle name="40% - Accent6 2 2" xfId="2144"/>
    <cellStyle name="40% - Accent6 2 2 2" xfId="2145"/>
    <cellStyle name="40% - Accent6 2 2 3" xfId="2146"/>
    <cellStyle name="40% - Accent6 2 2 4" xfId="2147"/>
    <cellStyle name="40% - Accent6 2 3" xfId="2148"/>
    <cellStyle name="40% - Accent6 2 4" xfId="2149"/>
    <cellStyle name="40% - Accent6 2 5" xfId="2150"/>
    <cellStyle name="40% - Accent6 3" xfId="223"/>
    <cellStyle name="40% - Accent6 4" xfId="224"/>
    <cellStyle name="40% - Accent6 5" xfId="225"/>
    <cellStyle name="40% - Accent6 6" xfId="226"/>
    <cellStyle name="40% - Accent6 7" xfId="2151"/>
    <cellStyle name="40% - Accent6 8" xfId="2152"/>
    <cellStyle name="40% - Акцент1" xfId="227"/>
    <cellStyle name="40% - Акцент2" xfId="228"/>
    <cellStyle name="40% - Акцент3" xfId="229"/>
    <cellStyle name="40% - Акцент4" xfId="230"/>
    <cellStyle name="40% - Акцент5" xfId="231"/>
    <cellStyle name="40% - Акцент6" xfId="232"/>
    <cellStyle name="40% - アクセント 1" xfId="2627"/>
    <cellStyle name="40% - アクセント 2" xfId="2628"/>
    <cellStyle name="40% - アクセント 3" xfId="2629"/>
    <cellStyle name="40% - アクセント 4" xfId="2630"/>
    <cellStyle name="40% - アクセント 5" xfId="2631"/>
    <cellStyle name="40% - アクセント 6" xfId="2632"/>
    <cellStyle name="60 % - Accent1" xfId="233"/>
    <cellStyle name="60 % - Accent2" xfId="234"/>
    <cellStyle name="60 % - Accent3" xfId="235"/>
    <cellStyle name="60 % - Accent4" xfId="236"/>
    <cellStyle name="60 % - Accent5" xfId="237"/>
    <cellStyle name="60 % - Accent6" xfId="238"/>
    <cellStyle name="60% - Accent1 2" xfId="239"/>
    <cellStyle name="60% - Accent1 2 2" xfId="2153"/>
    <cellStyle name="60% - Accent1 3" xfId="240"/>
    <cellStyle name="60% - Accent1 4" xfId="241"/>
    <cellStyle name="60% - Accent1 5" xfId="242"/>
    <cellStyle name="60% - Accent1 6" xfId="243"/>
    <cellStyle name="60% - Accent1 7" xfId="2154"/>
    <cellStyle name="60% - Accent1 8" xfId="2155"/>
    <cellStyle name="60% - Accent2 2" xfId="244"/>
    <cellStyle name="60% - Accent2 2 2" xfId="2156"/>
    <cellStyle name="60% - Accent2 3" xfId="245"/>
    <cellStyle name="60% - Accent2 4" xfId="246"/>
    <cellStyle name="60% - Accent2 5" xfId="247"/>
    <cellStyle name="60% - Accent2 6" xfId="248"/>
    <cellStyle name="60% - Accent2 7" xfId="2157"/>
    <cellStyle name="60% - Accent2 8" xfId="2158"/>
    <cellStyle name="60% - Accent3 2" xfId="249"/>
    <cellStyle name="60% - Accent3 2 2" xfId="2159"/>
    <cellStyle name="60% - Accent3 3" xfId="250"/>
    <cellStyle name="60% - Accent3 4" xfId="251"/>
    <cellStyle name="60% - Accent3 5" xfId="252"/>
    <cellStyle name="60% - Accent3 6" xfId="253"/>
    <cellStyle name="60% - Accent3 7" xfId="2160"/>
    <cellStyle name="60% - Accent3 8" xfId="2161"/>
    <cellStyle name="60% - Accent4 2" xfId="254"/>
    <cellStyle name="60% - Accent4 2 2" xfId="2162"/>
    <cellStyle name="60% - Accent4 3" xfId="255"/>
    <cellStyle name="60% - Accent4 4" xfId="256"/>
    <cellStyle name="60% - Accent4 5" xfId="257"/>
    <cellStyle name="60% - Accent4 6" xfId="258"/>
    <cellStyle name="60% - Accent4 7" xfId="2163"/>
    <cellStyle name="60% - Accent4 8" xfId="2164"/>
    <cellStyle name="60% - Accent5 2" xfId="259"/>
    <cellStyle name="60% - Accent5 2 2" xfId="2165"/>
    <cellStyle name="60% - Accent5 3" xfId="260"/>
    <cellStyle name="60% - Accent5 4" xfId="261"/>
    <cellStyle name="60% - Accent5 5" xfId="262"/>
    <cellStyle name="60% - Accent5 6" xfId="263"/>
    <cellStyle name="60% - Accent5 7" xfId="2166"/>
    <cellStyle name="60% - Accent5 8" xfId="2167"/>
    <cellStyle name="60% - Accent6 2" xfId="264"/>
    <cellStyle name="60% - Accent6 2 2" xfId="2168"/>
    <cellStyle name="60% - Accent6 3" xfId="265"/>
    <cellStyle name="60% - Accent6 4" xfId="266"/>
    <cellStyle name="60% - Accent6 5" xfId="267"/>
    <cellStyle name="60% - Accent6 6" xfId="268"/>
    <cellStyle name="60% - Accent6 7" xfId="2169"/>
    <cellStyle name="60% - Accent6 8" xfId="2170"/>
    <cellStyle name="60% - Акцент1" xfId="269"/>
    <cellStyle name="60% - Акцент2" xfId="270"/>
    <cellStyle name="60% - Акцент3" xfId="271"/>
    <cellStyle name="60% - Акцент4" xfId="272"/>
    <cellStyle name="60% - Акцент5" xfId="273"/>
    <cellStyle name="60% - Акцент6" xfId="274"/>
    <cellStyle name="60% - アクセント 1" xfId="2633"/>
    <cellStyle name="60% - アクセント 2" xfId="2634"/>
    <cellStyle name="60% - アクセント 3" xfId="2635"/>
    <cellStyle name="60% - アクセント 4" xfId="2636"/>
    <cellStyle name="60% - アクセント 5" xfId="2637"/>
    <cellStyle name="60% - アクセント 6" xfId="2638"/>
    <cellStyle name="a" xfId="275"/>
    <cellStyle name="a_AC" xfId="276"/>
    <cellStyle name="a_Backup of JGC Cilandak-EE WD R1" xfId="277"/>
    <cellStyle name="a_Boq" xfId="278"/>
    <cellStyle name="a_BTL_Salemba_18_nop 2005  basement for prelim (version 2)" xfId="279"/>
    <cellStyle name="a_EE ARSITEKTUR" xfId="280"/>
    <cellStyle name="a_EE ARSITEKTUR REV JUN xls" xfId="281"/>
    <cellStyle name="a_EE STRUKTUR" xfId="282"/>
    <cellStyle name="a_EE-SARANA PENUNJANG" xfId="283"/>
    <cellStyle name="a_INDOSAT BANDUNG-EE TAHAP 1" xfId="284"/>
    <cellStyle name="a_JGC Cilandak- RAB WD R-1" xfId="285"/>
    <cellStyle name="a_JGC Cilandak- RAB WD R-2" xfId="286"/>
    <cellStyle name="a_JGC Cilandak- RAB WD R-3" xfId="287"/>
    <cellStyle name="a_LAPIRAN KLARIFIKASI" xfId="288"/>
    <cellStyle name="a_Lintas  Bandung - EE" xfId="289"/>
    <cellStyle name="a_Lintasarta fin" xfId="290"/>
    <cellStyle name="a_ME EE WD REV" xfId="291"/>
    <cellStyle name="a_ME-BQ" xfId="292"/>
    <cellStyle name="a_Struktur Arsitektur - BQ" xfId="293"/>
    <cellStyle name="a_URAIAN" xfId="294"/>
    <cellStyle name="Accent1 2" xfId="295"/>
    <cellStyle name="Accent1 2 2" xfId="2171"/>
    <cellStyle name="Accent1 3" xfId="296"/>
    <cellStyle name="Accent1 4" xfId="297"/>
    <cellStyle name="Accent1 5" xfId="298"/>
    <cellStyle name="Accent1 6" xfId="299"/>
    <cellStyle name="Accent1 7" xfId="2172"/>
    <cellStyle name="Accent1 8" xfId="2173"/>
    <cellStyle name="Accent2 2" xfId="300"/>
    <cellStyle name="Accent2 2 2" xfId="2174"/>
    <cellStyle name="Accent2 3" xfId="301"/>
    <cellStyle name="Accent2 4" xfId="302"/>
    <cellStyle name="Accent2 5" xfId="303"/>
    <cellStyle name="Accent2 6" xfId="304"/>
    <cellStyle name="Accent2 7" xfId="2175"/>
    <cellStyle name="Accent2 8" xfId="2176"/>
    <cellStyle name="Accent3 2" xfId="305"/>
    <cellStyle name="Accent3 2 2" xfId="2177"/>
    <cellStyle name="Accent3 3" xfId="306"/>
    <cellStyle name="Accent3 4" xfId="307"/>
    <cellStyle name="Accent3 5" xfId="308"/>
    <cellStyle name="Accent3 6" xfId="309"/>
    <cellStyle name="Accent3 7" xfId="2178"/>
    <cellStyle name="Accent3 8" xfId="2179"/>
    <cellStyle name="Accent4 2" xfId="310"/>
    <cellStyle name="Accent4 2 2" xfId="2180"/>
    <cellStyle name="Accent4 3" xfId="311"/>
    <cellStyle name="Accent4 4" xfId="312"/>
    <cellStyle name="Accent4 5" xfId="313"/>
    <cellStyle name="Accent4 6" xfId="314"/>
    <cellStyle name="Accent4 7" xfId="2181"/>
    <cellStyle name="Accent4 8" xfId="2182"/>
    <cellStyle name="Accent5 2" xfId="315"/>
    <cellStyle name="Accent5 2 2" xfId="2183"/>
    <cellStyle name="Accent5 3" xfId="316"/>
    <cellStyle name="Accent5 4" xfId="317"/>
    <cellStyle name="Accent5 5" xfId="318"/>
    <cellStyle name="Accent5 6" xfId="319"/>
    <cellStyle name="Accent5 7" xfId="2184"/>
    <cellStyle name="Accent5 8" xfId="2185"/>
    <cellStyle name="Accent6 2" xfId="320"/>
    <cellStyle name="Accent6 2 2" xfId="2186"/>
    <cellStyle name="Accent6 3" xfId="321"/>
    <cellStyle name="Accent6 4" xfId="322"/>
    <cellStyle name="Accent6 5" xfId="323"/>
    <cellStyle name="Accent6 6" xfId="324"/>
    <cellStyle name="Accent6 7" xfId="2187"/>
    <cellStyle name="Accent6 8" xfId="2188"/>
    <cellStyle name="ÅëÈ­ [0]_±âÅ¸" xfId="325"/>
    <cellStyle name="AeE­ [0]_INQUIRY ¿?¾÷AßAø " xfId="326"/>
    <cellStyle name="ÅëÈ­_±âÅ¸" xfId="327"/>
    <cellStyle name="AeE­_INQUIRY ¿?¾÷AßAø " xfId="328"/>
    <cellStyle name="args.style" xfId="329"/>
    <cellStyle name="Arial10" xfId="330"/>
    <cellStyle name="ARKONIN" xfId="331"/>
    <cellStyle name="ÄÞ¸¶ [0]_±âÅ¸" xfId="332"/>
    <cellStyle name="AÞ¸¶ [0]_INQUIRY ¿?¾÷AßAø " xfId="333"/>
    <cellStyle name="ÄÞ¸¶_±âÅ¸" xfId="334"/>
    <cellStyle name="AÞ¸¶_INQUIRY ¿?¾÷AßAø " xfId="335"/>
    <cellStyle name="Avertissement" xfId="336"/>
    <cellStyle name="Bad 2" xfId="337"/>
    <cellStyle name="Bad 2 2" xfId="2189"/>
    <cellStyle name="Bad 3" xfId="338"/>
    <cellStyle name="Bad 4" xfId="339"/>
    <cellStyle name="Bad 5" xfId="340"/>
    <cellStyle name="Bad 6" xfId="341"/>
    <cellStyle name="Bad 7" xfId="2190"/>
    <cellStyle name="Bad 8" xfId="2191"/>
    <cellStyle name="Body" xfId="2639"/>
    <cellStyle name="bol" xfId="342"/>
    <cellStyle name="Bol 1" xfId="343"/>
    <cellStyle name="Bol 1 2" xfId="344"/>
    <cellStyle name="Bol 1 3" xfId="345"/>
    <cellStyle name="Bol 1 4" xfId="346"/>
    <cellStyle name="bol_08 - 2143 - E - AHS - 090617" xfId="347"/>
    <cellStyle name="bol1" xfId="348"/>
    <cellStyle name="BOLDSH - Style1" xfId="2640"/>
    <cellStyle name="BOQ" xfId="2641"/>
    <cellStyle name="Border" xfId="349"/>
    <cellStyle name="bottom" xfId="350"/>
    <cellStyle name="BQ-01" xfId="2642"/>
    <cellStyle name="C?AØ_¿?¾÷CoE² " xfId="351"/>
    <cellStyle name="Ç¥ÁØ_¿¬°£´©°è¿¹»ó" xfId="352"/>
    <cellStyle name="C￥AØ_¿μ¾÷CoE² " xfId="353"/>
    <cellStyle name="Calc Currency (0)" xfId="354"/>
    <cellStyle name="Calc Currency (0) 2" xfId="355"/>
    <cellStyle name="Calc Currency (2)" xfId="2643"/>
    <cellStyle name="Calc Percent (0)" xfId="2644"/>
    <cellStyle name="Calc Percent (1)" xfId="2645"/>
    <cellStyle name="Calc Percent (2)" xfId="2646"/>
    <cellStyle name="Calc Units (0)" xfId="2647"/>
    <cellStyle name="Calc Units (1)" xfId="2648"/>
    <cellStyle name="Calc Units (2)" xfId="2649"/>
    <cellStyle name="Calcul" xfId="356"/>
    <cellStyle name="Calculation 2" xfId="357"/>
    <cellStyle name="Calculation 2 2" xfId="2192"/>
    <cellStyle name="Calculation 3" xfId="358"/>
    <cellStyle name="Calculation 4" xfId="359"/>
    <cellStyle name="Calculation 5" xfId="360"/>
    <cellStyle name="Calculation 6" xfId="361"/>
    <cellStyle name="Calculation 7" xfId="2193"/>
    <cellStyle name="Calculation 8" xfId="2194"/>
    <cellStyle name="category" xfId="2650"/>
    <cellStyle name="Cellule liée" xfId="362"/>
    <cellStyle name="Check Cell 2" xfId="363"/>
    <cellStyle name="Check Cell 2 2" xfId="2195"/>
    <cellStyle name="Check Cell 3" xfId="364"/>
    <cellStyle name="Check Cell 4" xfId="365"/>
    <cellStyle name="Check Cell 5" xfId="366"/>
    <cellStyle name="Check Cell 6" xfId="367"/>
    <cellStyle name="Check Cell 7" xfId="2196"/>
    <cellStyle name="Check Cell 8" xfId="2197"/>
    <cellStyle name="Comma" xfId="368" builtinId="3"/>
    <cellStyle name="Comma  - Style1" xfId="369"/>
    <cellStyle name="Comma  - Style2" xfId="370"/>
    <cellStyle name="Comma  - Style3" xfId="371"/>
    <cellStyle name="Comma  - Style4" xfId="372"/>
    <cellStyle name="Comma  - Style5" xfId="373"/>
    <cellStyle name="Comma  - Style6" xfId="374"/>
    <cellStyle name="Comma  - Style7" xfId="375"/>
    <cellStyle name="Comma  - Style8" xfId="376"/>
    <cellStyle name="Comma [0] 10" xfId="377"/>
    <cellStyle name="Comma [0] 10 2" xfId="2198"/>
    <cellStyle name="Comma [0] 11" xfId="378"/>
    <cellStyle name="Comma [0] 12" xfId="1175"/>
    <cellStyle name="Comma [0] 12 2" xfId="1176"/>
    <cellStyle name="Comma [0] 15" xfId="2199"/>
    <cellStyle name="Comma [0] 2" xfId="379"/>
    <cellStyle name="Comma [0] 2 2" xfId="380"/>
    <cellStyle name="Comma [0] 2 2 2" xfId="381"/>
    <cellStyle name="Comma [0] 2 2 2 2" xfId="382"/>
    <cellStyle name="Comma [0] 2 2 2 3" xfId="383"/>
    <cellStyle name="Comma [0] 2 2 2 4" xfId="384"/>
    <cellStyle name="Comma [0] 2 2 2 5" xfId="1134"/>
    <cellStyle name="Comma [0] 2 2 3" xfId="385"/>
    <cellStyle name="Comma [0] 2 2 4" xfId="386"/>
    <cellStyle name="Comma [0] 2 2 5" xfId="387"/>
    <cellStyle name="Comma [0] 2 3" xfId="388"/>
    <cellStyle name="Comma [0] 2 3 2" xfId="2200"/>
    <cellStyle name="Comma [0] 2 4" xfId="389"/>
    <cellStyle name="Comma [0] 2 5" xfId="390"/>
    <cellStyle name="Comma [0] 2 6" xfId="391"/>
    <cellStyle name="Comma [0] 2 7" xfId="392"/>
    <cellStyle name="Comma [0] 2 8" xfId="2201"/>
    <cellStyle name="Comma [0] 3" xfId="393"/>
    <cellStyle name="Comma [0] 3 2" xfId="394"/>
    <cellStyle name="Comma [0] 3 2 2" xfId="395"/>
    <cellStyle name="Comma [0] 3 2 2 2" xfId="396"/>
    <cellStyle name="Comma [0] 3 2 2 3" xfId="397"/>
    <cellStyle name="Comma [0] 3 2 2 4" xfId="398"/>
    <cellStyle name="Comma [0] 3 2 3" xfId="399"/>
    <cellStyle name="Comma [0] 3 2 4" xfId="400"/>
    <cellStyle name="Comma [0] 3 2 5" xfId="401"/>
    <cellStyle name="Comma [0] 3 3" xfId="402"/>
    <cellStyle name="Comma [0] 3 4" xfId="403"/>
    <cellStyle name="Comma [0] 3 5" xfId="404"/>
    <cellStyle name="Comma [0] 4" xfId="405"/>
    <cellStyle name="Comma [0] 4 2" xfId="406"/>
    <cellStyle name="Comma [0] 4 3" xfId="407"/>
    <cellStyle name="Comma [0] 4 4" xfId="408"/>
    <cellStyle name="Comma [0] 5" xfId="409"/>
    <cellStyle name="Comma [0] 5 10" xfId="2202"/>
    <cellStyle name="Comma [0] 5 11" xfId="2203"/>
    <cellStyle name="Comma [0] 5 12" xfId="2204"/>
    <cellStyle name="Comma [0] 5 13" xfId="2205"/>
    <cellStyle name="Comma [0] 5 14" xfId="2206"/>
    <cellStyle name="Comma [0] 5 15" xfId="2207"/>
    <cellStyle name="Comma [0] 5 16" xfId="2208"/>
    <cellStyle name="Comma [0] 5 17" xfId="2209"/>
    <cellStyle name="Comma [0] 5 18" xfId="2210"/>
    <cellStyle name="Comma [0] 5 19" xfId="2211"/>
    <cellStyle name="Comma [0] 5 2" xfId="410"/>
    <cellStyle name="Comma [0] 5 2 2" xfId="411"/>
    <cellStyle name="Comma [0] 5 2 3" xfId="412"/>
    <cellStyle name="Comma [0] 5 2 4" xfId="413"/>
    <cellStyle name="Comma [0] 5 20" xfId="2212"/>
    <cellStyle name="Comma [0] 5 21" xfId="2213"/>
    <cellStyle name="Comma [0] 5 22" xfId="2214"/>
    <cellStyle name="Comma [0] 5 23" xfId="2215"/>
    <cellStyle name="Comma [0] 5 24" xfId="2216"/>
    <cellStyle name="Comma [0] 5 25" xfId="2217"/>
    <cellStyle name="Comma [0] 5 26" xfId="2218"/>
    <cellStyle name="Comma [0] 5 27" xfId="2219"/>
    <cellStyle name="Comma [0] 5 28" xfId="2220"/>
    <cellStyle name="Comma [0] 5 29" xfId="2221"/>
    <cellStyle name="Comma [0] 5 3" xfId="414"/>
    <cellStyle name="Comma [0] 5 30" xfId="2222"/>
    <cellStyle name="Comma [0] 5 31" xfId="2223"/>
    <cellStyle name="Comma [0] 5 32" xfId="2224"/>
    <cellStyle name="Comma [0] 5 33" xfId="2225"/>
    <cellStyle name="Comma [0] 5 34" xfId="2226"/>
    <cellStyle name="Comma [0] 5 35" xfId="2227"/>
    <cellStyle name="Comma [0] 5 36" xfId="2228"/>
    <cellStyle name="Comma [0] 5 37" xfId="2229"/>
    <cellStyle name="Comma [0] 5 38" xfId="2230"/>
    <cellStyle name="Comma [0] 5 39" xfId="2231"/>
    <cellStyle name="Comma [0] 5 4" xfId="415"/>
    <cellStyle name="Comma [0] 5 40" xfId="2232"/>
    <cellStyle name="Comma [0] 5 41" xfId="2233"/>
    <cellStyle name="Comma [0] 5 42" xfId="2234"/>
    <cellStyle name="Comma [0] 5 43" xfId="2235"/>
    <cellStyle name="Comma [0] 5 44" xfId="2236"/>
    <cellStyle name="Comma [0] 5 45" xfId="2237"/>
    <cellStyle name="Comma [0] 5 46" xfId="2238"/>
    <cellStyle name="Comma [0] 5 47" xfId="2239"/>
    <cellStyle name="Comma [0] 5 48" xfId="2240"/>
    <cellStyle name="Comma [0] 5 5" xfId="416"/>
    <cellStyle name="Comma [0] 5 6" xfId="2241"/>
    <cellStyle name="Comma [0] 5 7" xfId="2242"/>
    <cellStyle name="Comma [0] 5 8" xfId="2243"/>
    <cellStyle name="Comma [0] 5 9" xfId="2244"/>
    <cellStyle name="Comma [0] 6" xfId="417"/>
    <cellStyle name="Comma [0] 6 2" xfId="418"/>
    <cellStyle name="Comma [0] 6 3" xfId="419"/>
    <cellStyle name="Comma [0] 6 4" xfId="420"/>
    <cellStyle name="Comma [0] 7" xfId="421"/>
    <cellStyle name="Comma [0] 7 2" xfId="422"/>
    <cellStyle name="Comma [0] 7 3" xfId="423"/>
    <cellStyle name="Comma [0] 7 4" xfId="424"/>
    <cellStyle name="Comma [0] 8" xfId="425"/>
    <cellStyle name="Comma [0] 8 2" xfId="426"/>
    <cellStyle name="Comma [0] 8 2 2" xfId="1132"/>
    <cellStyle name="Comma [0] 8 2 3" xfId="1135"/>
    <cellStyle name="Comma [0] 8 2 4" xfId="1136"/>
    <cellStyle name="Comma [0] 8 2 5" xfId="1137"/>
    <cellStyle name="Comma [0] 8 2 6" xfId="2651"/>
    <cellStyle name="Comma [0] 8 3" xfId="427"/>
    <cellStyle name="Comma [0] 8 3 2" xfId="2550"/>
    <cellStyle name="Comma [0] 8 4" xfId="428"/>
    <cellStyle name="Comma [0] 8 5" xfId="429"/>
    <cellStyle name="Comma [0] 8 6" xfId="1138"/>
    <cellStyle name="Comma [0] 9" xfId="430"/>
    <cellStyle name="Comma [0] 9 2" xfId="2245"/>
    <cellStyle name="Comma [00]" xfId="2652"/>
    <cellStyle name="Comma [2]" xfId="431"/>
    <cellStyle name="Comma [3]" xfId="432"/>
    <cellStyle name="Comma [3] 2" xfId="433"/>
    <cellStyle name="Comma 0" xfId="434"/>
    <cellStyle name="Comma 10" xfId="435"/>
    <cellStyle name="Comma 10 10" xfId="2551"/>
    <cellStyle name="Comma 10 2" xfId="436"/>
    <cellStyle name="Comma 10 2 2" xfId="437"/>
    <cellStyle name="Comma 10 2 2 2" xfId="1177"/>
    <cellStyle name="Comma 10 2 3" xfId="438"/>
    <cellStyle name="Comma 10 2 3 2" xfId="1178"/>
    <cellStyle name="Comma 10 2 4" xfId="439"/>
    <cellStyle name="Comma 10 2 5" xfId="440"/>
    <cellStyle name="Comma 10 3" xfId="441"/>
    <cellStyle name="Comma 10 4" xfId="442"/>
    <cellStyle name="Comma 10 5" xfId="443"/>
    <cellStyle name="Comma 10 6" xfId="444"/>
    <cellStyle name="Comma 11" xfId="445"/>
    <cellStyle name="Comma 11 2" xfId="446"/>
    <cellStyle name="Comma 11 2 2" xfId="1131"/>
    <cellStyle name="Comma 11 2 3" xfId="1139"/>
    <cellStyle name="Comma 11 2 4" xfId="1140"/>
    <cellStyle name="Comma 11 2 5" xfId="1141"/>
    <cellStyle name="Comma 11 3" xfId="447"/>
    <cellStyle name="Comma 11 4" xfId="448"/>
    <cellStyle name="Comma 11 5" xfId="449"/>
    <cellStyle name="Comma 11 6" xfId="1142"/>
    <cellStyle name="Comma 12" xfId="450"/>
    <cellStyle name="Comma 12 2" xfId="451"/>
    <cellStyle name="Comma 12 3" xfId="452"/>
    <cellStyle name="Comma 12 4" xfId="453"/>
    <cellStyle name="Comma 12 5" xfId="2552"/>
    <cellStyle name="Comma 13" xfId="454"/>
    <cellStyle name="Comma 13 2" xfId="455"/>
    <cellStyle name="Comma 14" xfId="456"/>
    <cellStyle name="Comma 14 2" xfId="2246"/>
    <cellStyle name="Comma 15" xfId="457"/>
    <cellStyle name="Comma 15 2" xfId="458"/>
    <cellStyle name="Comma 15 3" xfId="2247"/>
    <cellStyle name="Comma 16" xfId="459"/>
    <cellStyle name="Comma 16 2" xfId="2248"/>
    <cellStyle name="Comma 17" xfId="460"/>
    <cellStyle name="Comma 18" xfId="461"/>
    <cellStyle name="Comma 18 2" xfId="462"/>
    <cellStyle name="Comma 18 2 2" xfId="2249"/>
    <cellStyle name="Comma 19" xfId="463"/>
    <cellStyle name="Comma 19 2" xfId="464"/>
    <cellStyle name="Comma 19 3" xfId="465"/>
    <cellStyle name="Comma 2" xfId="466"/>
    <cellStyle name="Comma 2 10" xfId="467"/>
    <cellStyle name="Comma 2 10 2" xfId="468"/>
    <cellStyle name="Comma 2 11" xfId="2250"/>
    <cellStyle name="Comma 2 12" xfId="2251"/>
    <cellStyle name="Comma 2 13" xfId="2252"/>
    <cellStyle name="Comma 2 2" xfId="469"/>
    <cellStyle name="Comma 2 2 2" xfId="470"/>
    <cellStyle name="Comma 2 2 3" xfId="471"/>
    <cellStyle name="Comma 2 2 4" xfId="472"/>
    <cellStyle name="Comma 2 2 5" xfId="1143"/>
    <cellStyle name="Comma 2 3" xfId="473"/>
    <cellStyle name="Comma 2 3 2" xfId="474"/>
    <cellStyle name="Comma 2 3 2 2" xfId="475"/>
    <cellStyle name="Comma 2 3 2 3" xfId="476"/>
    <cellStyle name="Comma 2 3 2 4" xfId="477"/>
    <cellStyle name="Comma 2 3 3" xfId="478"/>
    <cellStyle name="Comma 2 3 4" xfId="479"/>
    <cellStyle name="Comma 2 4" xfId="480"/>
    <cellStyle name="Comma 2 5" xfId="481"/>
    <cellStyle name="Comma 2 5 2" xfId="482"/>
    <cellStyle name="Comma 2 5 3" xfId="483"/>
    <cellStyle name="Comma 2 5 4" xfId="484"/>
    <cellStyle name="Comma 2 5 5" xfId="1144"/>
    <cellStyle name="Comma 2 6" xfId="485"/>
    <cellStyle name="Comma 2 6 2" xfId="486"/>
    <cellStyle name="Comma 2 6 3" xfId="487"/>
    <cellStyle name="Comma 2 6 4" xfId="488"/>
    <cellStyle name="Comma 2 7" xfId="489"/>
    <cellStyle name="Comma 2 8" xfId="490"/>
    <cellStyle name="Comma 2 9" xfId="491"/>
    <cellStyle name="Comma 2_Galian" xfId="492"/>
    <cellStyle name="Comma 20" xfId="493"/>
    <cellStyle name="Comma 20 2" xfId="494"/>
    <cellStyle name="Comma 20 3" xfId="1179"/>
    <cellStyle name="Comma 21" xfId="495"/>
    <cellStyle name="Comma 21 2" xfId="1180"/>
    <cellStyle name="Comma 21 3" xfId="1205"/>
    <cellStyle name="Comma 21 3 2" xfId="2534"/>
    <cellStyle name="Comma 21 4" xfId="2561"/>
    <cellStyle name="Comma 21 5" xfId="2653"/>
    <cellStyle name="Comma 21 6" xfId="2656"/>
    <cellStyle name="Comma 21 7" xfId="2659"/>
    <cellStyle name="Comma 22" xfId="496"/>
    <cellStyle name="Comma 23" xfId="497"/>
    <cellStyle name="Comma 23 2" xfId="2553"/>
    <cellStyle name="Comma 24" xfId="498"/>
    <cellStyle name="Comma 25" xfId="1127"/>
    <cellStyle name="Comma 25 2" xfId="1169"/>
    <cellStyle name="Comma 25 2 2" xfId="2554"/>
    <cellStyle name="Comma 25 2 2 2" xfId="2566"/>
    <cellStyle name="Comma 25 2 2 2 2" xfId="2661"/>
    <cellStyle name="Comma 25 2 2 3" xfId="2660"/>
    <cellStyle name="Comma 26" xfId="1128"/>
    <cellStyle name="Comma 26 2" xfId="1166"/>
    <cellStyle name="Comma 26 3" xfId="1181"/>
    <cellStyle name="Comma 27" xfId="1182"/>
    <cellStyle name="Comma 27 2" xfId="1183"/>
    <cellStyle name="Comma 28" xfId="1184"/>
    <cellStyle name="Comma 28 2" xfId="1185"/>
    <cellStyle name="Comma 29" xfId="1186"/>
    <cellStyle name="Comma 3" xfId="499"/>
    <cellStyle name="Comma 3 10" xfId="2253"/>
    <cellStyle name="Comma 3 11" xfId="2254"/>
    <cellStyle name="Comma 3 12" xfId="2255"/>
    <cellStyle name="Comma 3 13" xfId="2256"/>
    <cellStyle name="Comma 3 14" xfId="2257"/>
    <cellStyle name="Comma 3 15" xfId="2258"/>
    <cellStyle name="Comma 3 16" xfId="2259"/>
    <cellStyle name="Comma 3 17" xfId="2260"/>
    <cellStyle name="Comma 3 18" xfId="2261"/>
    <cellStyle name="Comma 3 19" xfId="2262"/>
    <cellStyle name="Comma 3 2" xfId="500"/>
    <cellStyle name="Comma 3 2 2" xfId="501"/>
    <cellStyle name="Comma 3 2 3" xfId="502"/>
    <cellStyle name="Comma 3 2 4" xfId="503"/>
    <cellStyle name="Comma 3 2 5" xfId="1145"/>
    <cellStyle name="Comma 3 20" xfId="2263"/>
    <cellStyle name="Comma 3 21" xfId="2264"/>
    <cellStyle name="Comma 3 22" xfId="2265"/>
    <cellStyle name="Comma 3 23" xfId="2266"/>
    <cellStyle name="Comma 3 24" xfId="2267"/>
    <cellStyle name="Comma 3 25" xfId="2268"/>
    <cellStyle name="Comma 3 26" xfId="2269"/>
    <cellStyle name="Comma 3 27" xfId="2270"/>
    <cellStyle name="Comma 3 28" xfId="2271"/>
    <cellStyle name="Comma 3 29" xfId="2272"/>
    <cellStyle name="Comma 3 3" xfId="504"/>
    <cellStyle name="Comma 3 30" xfId="2273"/>
    <cellStyle name="Comma 3 31" xfId="2274"/>
    <cellStyle name="Comma 3 32" xfId="2275"/>
    <cellStyle name="Comma 3 33" xfId="2276"/>
    <cellStyle name="Comma 3 34" xfId="2277"/>
    <cellStyle name="Comma 3 35" xfId="2278"/>
    <cellStyle name="Comma 3 36" xfId="2279"/>
    <cellStyle name="Comma 3 37" xfId="2280"/>
    <cellStyle name="Comma 3 38" xfId="2281"/>
    <cellStyle name="Comma 3 39" xfId="2282"/>
    <cellStyle name="Comma 3 4" xfId="505"/>
    <cellStyle name="Comma 3 40" xfId="2283"/>
    <cellStyle name="Comma 3 41" xfId="2284"/>
    <cellStyle name="Comma 3 42" xfId="2285"/>
    <cellStyle name="Comma 3 43" xfId="2286"/>
    <cellStyle name="Comma 3 44" xfId="2287"/>
    <cellStyle name="Comma 3 45" xfId="2288"/>
    <cellStyle name="Comma 3 46" xfId="2289"/>
    <cellStyle name="Comma 3 47" xfId="2290"/>
    <cellStyle name="Comma 3 48" xfId="2291"/>
    <cellStyle name="Comma 3 49" xfId="2292"/>
    <cellStyle name="Comma 3 5" xfId="506"/>
    <cellStyle name="Comma 3 50" xfId="2293"/>
    <cellStyle name="Comma 3 6" xfId="507"/>
    <cellStyle name="Comma 3 7" xfId="2294"/>
    <cellStyle name="Comma 3 8" xfId="2295"/>
    <cellStyle name="Comma 3 9" xfId="2296"/>
    <cellStyle name="Comma 3_analis  ee-ac" xfId="508"/>
    <cellStyle name="Comma 30" xfId="2662"/>
    <cellStyle name="Comma 31" xfId="2669"/>
    <cellStyle name="Comma 31 2" xfId="2672"/>
    <cellStyle name="Comma 4" xfId="509"/>
    <cellStyle name="Comma 4 2" xfId="510"/>
    <cellStyle name="Comma 4 2 2" xfId="511"/>
    <cellStyle name="Comma 4 2 3" xfId="512"/>
    <cellStyle name="Comma 4 2 4" xfId="513"/>
    <cellStyle name="Comma 4 2 5" xfId="514"/>
    <cellStyle name="Comma 4 2 6" xfId="515"/>
    <cellStyle name="Comma 4 3" xfId="516"/>
    <cellStyle name="Comma 4 3 2" xfId="517"/>
    <cellStyle name="Comma 4 3 3" xfId="518"/>
    <cellStyle name="Comma 4 3 4" xfId="519"/>
    <cellStyle name="Comma 4 4" xfId="520"/>
    <cellStyle name="Comma 4 5" xfId="1146"/>
    <cellStyle name="Comma 5" xfId="521"/>
    <cellStyle name="Comma 5 2" xfId="522"/>
    <cellStyle name="Comma 5 2 2" xfId="523"/>
    <cellStyle name="Comma 5 2 3" xfId="524"/>
    <cellStyle name="Comma 5 2 4" xfId="525"/>
    <cellStyle name="Comma 5 3" xfId="526"/>
    <cellStyle name="Comma 5 4" xfId="527"/>
    <cellStyle name="Comma 5 5" xfId="528"/>
    <cellStyle name="Comma 52" xfId="2555"/>
    <cellStyle name="Comma 6" xfId="529"/>
    <cellStyle name="Comma 6 2" xfId="530"/>
    <cellStyle name="Comma 6 2 2" xfId="2297"/>
    <cellStyle name="Comma 6 3" xfId="531"/>
    <cellStyle name="Comma 6 4" xfId="532"/>
    <cellStyle name="Comma 7" xfId="533"/>
    <cellStyle name="Comma 7 2" xfId="534"/>
    <cellStyle name="Comma 7 2 2" xfId="535"/>
    <cellStyle name="Comma 7 2 3" xfId="536"/>
    <cellStyle name="Comma 7 2 4" xfId="537"/>
    <cellStyle name="Comma 7 3" xfId="538"/>
    <cellStyle name="Comma 7 4" xfId="539"/>
    <cellStyle name="Comma 7 5" xfId="540"/>
    <cellStyle name="Comma 8" xfId="541"/>
    <cellStyle name="Comma 8 2" xfId="542"/>
    <cellStyle name="Comma 8 3" xfId="543"/>
    <cellStyle name="Comma 8 4" xfId="544"/>
    <cellStyle name="Comma 9" xfId="545"/>
    <cellStyle name="Comma 9 2" xfId="546"/>
    <cellStyle name="Comma 9 2 2" xfId="2559"/>
    <cellStyle name="Comma 9 2 3" xfId="2655"/>
    <cellStyle name="Comma 9 3" xfId="547"/>
    <cellStyle name="Comma 9 4" xfId="548"/>
    <cellStyle name="Comma0" xfId="549"/>
    <cellStyle name="Comma0 2" xfId="550"/>
    <cellStyle name="Comma0 3" xfId="551"/>
    <cellStyle name="Comma0 4" xfId="552"/>
    <cellStyle name="Commentaire" xfId="553"/>
    <cellStyle name="Copied" xfId="554"/>
    <cellStyle name="CSI" xfId="1187"/>
    <cellStyle name="CSI 2" xfId="2298"/>
    <cellStyle name="CSI 3" xfId="2299"/>
    <cellStyle name="CSI 4" xfId="555"/>
    <cellStyle name="CSI 4 2" xfId="2300"/>
    <cellStyle name="CSI 4 3" xfId="2301"/>
    <cellStyle name="Currency" xfId="1172" builtinId="4"/>
    <cellStyle name="Currency [0] 2" xfId="556"/>
    <cellStyle name="Currency [0] 2 2" xfId="2302"/>
    <cellStyle name="Currency [0] 3" xfId="557"/>
    <cellStyle name="Currency 2" xfId="558"/>
    <cellStyle name="Currency 2 2" xfId="559"/>
    <cellStyle name="Currency 2 2 2" xfId="1133"/>
    <cellStyle name="Currency 2 2 3" xfId="1147"/>
    <cellStyle name="Currency 2 2 4" xfId="1148"/>
    <cellStyle name="Currency 2 2 5" xfId="1149"/>
    <cellStyle name="Currency 2 3" xfId="560"/>
    <cellStyle name="Currency 2 3 2" xfId="1150"/>
    <cellStyle name="Currency 2 3 3" xfId="1151"/>
    <cellStyle name="Currency 2 3 4" xfId="1152"/>
    <cellStyle name="Currency 2 4" xfId="561"/>
    <cellStyle name="Currency 2 5" xfId="562"/>
    <cellStyle name="Currency 2 6" xfId="563"/>
    <cellStyle name="Currency 2 7" xfId="2535"/>
    <cellStyle name="Currency 3" xfId="564"/>
    <cellStyle name="Currency 3 2" xfId="1153"/>
    <cellStyle name="Currency 3 3" xfId="1154"/>
    <cellStyle name="Currency 3 4" xfId="1155"/>
    <cellStyle name="Currency 4" xfId="565"/>
    <cellStyle name="Currency 4 2" xfId="1156"/>
    <cellStyle name="Currency 4 2 4 3 2" xfId="2303"/>
    <cellStyle name="Currency 4 2 4 3 2 2" xfId="2304"/>
    <cellStyle name="Currency 4 3" xfId="1157"/>
    <cellStyle name="Currency 4 4" xfId="1158"/>
    <cellStyle name="Currency 5" xfId="566"/>
    <cellStyle name="Currency 6" xfId="2670"/>
    <cellStyle name="Currency0" xfId="567"/>
    <cellStyle name="Currency0 2" xfId="568"/>
    <cellStyle name="Currency0 3" xfId="569"/>
    <cellStyle name="Currency0 4" xfId="570"/>
    <cellStyle name="Custom - Style8" xfId="571"/>
    <cellStyle name="Data   - Style2" xfId="572"/>
    <cellStyle name="Date" xfId="573"/>
    <cellStyle name="Date 2" xfId="574"/>
    <cellStyle name="Date 3" xfId="575"/>
    <cellStyle name="Date 4" xfId="576"/>
    <cellStyle name="date1" xfId="577"/>
    <cellStyle name="Description" xfId="578"/>
    <cellStyle name="Description 2" xfId="579"/>
    <cellStyle name="Description 2 2" xfId="580"/>
    <cellStyle name="Description 2 2 2" xfId="2305"/>
    <cellStyle name="Description 2 2 3" xfId="2306"/>
    <cellStyle name="Dezimal [0]_Compiling Utility Macros" xfId="581"/>
    <cellStyle name="Dezimal_Compiling Utility Macros" xfId="582"/>
    <cellStyle name="DUA" xfId="583"/>
    <cellStyle name="Dziesiętny_Kopia Process Area A Cost Sheet 7526 Riga rev A RW 051107" xfId="584"/>
    <cellStyle name="Emphasis 1" xfId="585"/>
    <cellStyle name="Emphasis 2" xfId="586"/>
    <cellStyle name="Emphasis 3" xfId="587"/>
    <cellStyle name="Entered" xfId="588"/>
    <cellStyle name="Entrée" xfId="589"/>
    <cellStyle name="et of modifications to convert Standard Water-Cooled Air Compressor to Air-Cooled Model 24 KT compressors." xfId="590"/>
    <cellStyle name="Euro" xfId="591"/>
    <cellStyle name="Euro 2" xfId="592"/>
    <cellStyle name="Euro 2 2" xfId="593"/>
    <cellStyle name="Euro 2 2 2" xfId="594"/>
    <cellStyle name="Euro 2 2 3" xfId="595"/>
    <cellStyle name="Euro 2 2 4" xfId="596"/>
    <cellStyle name="Euro 2 3" xfId="597"/>
    <cellStyle name="Euro 2 3 2" xfId="598"/>
    <cellStyle name="Euro 2 3 3" xfId="599"/>
    <cellStyle name="Euro 2 3 4" xfId="600"/>
    <cellStyle name="Euro 2 4" xfId="601"/>
    <cellStyle name="Euro 2 5" xfId="602"/>
    <cellStyle name="Euro 2 6" xfId="603"/>
    <cellStyle name="Euro 3" xfId="604"/>
    <cellStyle name="Euro 3 2" xfId="605"/>
    <cellStyle name="Euro 3 3" xfId="606"/>
    <cellStyle name="Euro 3 4" xfId="607"/>
    <cellStyle name="Euro 4" xfId="608"/>
    <cellStyle name="Euro 4 2" xfId="609"/>
    <cellStyle name="Euro 4 3" xfId="610"/>
    <cellStyle name="Euro 4 4" xfId="611"/>
    <cellStyle name="Euro 5" xfId="612"/>
    <cellStyle name="Euro 5 2" xfId="613"/>
    <cellStyle name="Euro 5 3" xfId="614"/>
    <cellStyle name="Euro 5 4" xfId="615"/>
    <cellStyle name="Euro 6" xfId="616"/>
    <cellStyle name="Euro 7" xfId="617"/>
    <cellStyle name="Euro 8" xfId="618"/>
    <cellStyle name="Excel Built-in Normal" xfId="619"/>
    <cellStyle name="Excel Built-in Normal 2" xfId="1159"/>
    <cellStyle name="Excel Built-in Normal 3" xfId="1160"/>
    <cellStyle name="Excel Built-in Normal 4" xfId="1161"/>
    <cellStyle name="Explanatory Text 2" xfId="620"/>
    <cellStyle name="Explanatory Text 2 2" xfId="2307"/>
    <cellStyle name="Explanatory Text 3" xfId="621"/>
    <cellStyle name="Explanatory Text 4" xfId="622"/>
    <cellStyle name="Explanatory Text 5" xfId="623"/>
    <cellStyle name="Explanatory Text 6" xfId="624"/>
    <cellStyle name="Explanatory Text 7" xfId="2308"/>
    <cellStyle name="Explanatory Text 8" xfId="2309"/>
    <cellStyle name="ƒ" xfId="625"/>
    <cellStyle name="ƒ_AHS_MEKANIKAL" xfId="626"/>
    <cellStyle name="ƒ_ANALISA BPK DG" xfId="627"/>
    <cellStyle name="ƒ_ANALISA RAB" xfId="628"/>
    <cellStyle name="ƒ_Hit SKBDN" xfId="629"/>
    <cellStyle name="ƒ_RAB___R(1)._SERBAGUNA_TW.2" xfId="630"/>
    <cellStyle name="F2" xfId="631"/>
    <cellStyle name="F3" xfId="632"/>
    <cellStyle name="F4" xfId="633"/>
    <cellStyle name="F5" xfId="634"/>
    <cellStyle name="F6" xfId="635"/>
    <cellStyle name="F7" xfId="636"/>
    <cellStyle name="F8" xfId="637"/>
    <cellStyle name="Fixed" xfId="638"/>
    <cellStyle name="Fixed 2" xfId="639"/>
    <cellStyle name="Fixed 3" xfId="640"/>
    <cellStyle name="Fixed 4" xfId="641"/>
    <cellStyle name="Foottitle" xfId="2310"/>
    <cellStyle name="Good 2" xfId="642"/>
    <cellStyle name="Good 2 2" xfId="2311"/>
    <cellStyle name="Good 3" xfId="643"/>
    <cellStyle name="Good 4" xfId="644"/>
    <cellStyle name="Good 5" xfId="645"/>
    <cellStyle name="Good 6" xfId="646"/>
    <cellStyle name="Good 7" xfId="2312"/>
    <cellStyle name="Good 8" xfId="2313"/>
    <cellStyle name="GRAN TOTAL" xfId="647"/>
    <cellStyle name="Grey" xfId="648"/>
    <cellStyle name="GTT%" xfId="649"/>
    <cellStyle name="Head1" xfId="650"/>
    <cellStyle name="Head2" xfId="651"/>
    <cellStyle name="header" xfId="2314"/>
    <cellStyle name="Header1" xfId="652"/>
    <cellStyle name="Header2" xfId="653"/>
    <cellStyle name="Heading 1 2" xfId="654"/>
    <cellStyle name="Heading 1 2 2" xfId="2315"/>
    <cellStyle name="Heading 1 3" xfId="655"/>
    <cellStyle name="Heading 1 4" xfId="656"/>
    <cellStyle name="Heading 1 5" xfId="657"/>
    <cellStyle name="Heading 1 6" xfId="658"/>
    <cellStyle name="Heading 1 7" xfId="2316"/>
    <cellStyle name="Heading 1 8" xfId="2317"/>
    <cellStyle name="Heading 2 2" xfId="659"/>
    <cellStyle name="Heading 2 2 2" xfId="2318"/>
    <cellStyle name="Heading 2 3" xfId="660"/>
    <cellStyle name="Heading 2 4" xfId="661"/>
    <cellStyle name="Heading 2 5" xfId="662"/>
    <cellStyle name="Heading 2 6" xfId="663"/>
    <cellStyle name="Heading 2 7" xfId="2319"/>
    <cellStyle name="Heading 2 8" xfId="2320"/>
    <cellStyle name="Heading 3 2" xfId="664"/>
    <cellStyle name="Heading 3 2 2" xfId="2321"/>
    <cellStyle name="Heading 3 3" xfId="665"/>
    <cellStyle name="Heading 3 4" xfId="666"/>
    <cellStyle name="Heading 3 5" xfId="667"/>
    <cellStyle name="Heading 3 6" xfId="668"/>
    <cellStyle name="Heading 3 7" xfId="2322"/>
    <cellStyle name="Heading 3 8" xfId="2323"/>
    <cellStyle name="Heading 4 2" xfId="669"/>
    <cellStyle name="Heading 4 2 2" xfId="2324"/>
    <cellStyle name="Heading 4 3" xfId="670"/>
    <cellStyle name="Heading 4 4" xfId="671"/>
    <cellStyle name="Heading 4 5" xfId="672"/>
    <cellStyle name="Heading 4 6" xfId="673"/>
    <cellStyle name="Heading 4 7" xfId="2325"/>
    <cellStyle name="Heading 4 8" xfId="2326"/>
    <cellStyle name="Heading1" xfId="674"/>
    <cellStyle name="Heading1 1" xfId="675"/>
    <cellStyle name="Heading2" xfId="676"/>
    <cellStyle name="HEADINGS" xfId="677"/>
    <cellStyle name="HEADINGSTOP" xfId="678"/>
    <cellStyle name="Hyperlink 2" xfId="679"/>
    <cellStyle name="Hyperlink 2 2" xfId="680"/>
    <cellStyle name="Hyperlink 2 3" xfId="681"/>
    <cellStyle name="Hyperlink 2 4" xfId="682"/>
    <cellStyle name="Hyperlink 2 5" xfId="683"/>
    <cellStyle name="Hyperlink 3" xfId="684"/>
    <cellStyle name="Hyperlink 4" xfId="2327"/>
    <cellStyle name="Input [yellow]" xfId="685"/>
    <cellStyle name="Input 2" xfId="686"/>
    <cellStyle name="Input 2 2" xfId="2328"/>
    <cellStyle name="Input 3" xfId="687"/>
    <cellStyle name="Input 4" xfId="688"/>
    <cellStyle name="Input 5" xfId="689"/>
    <cellStyle name="Input 6" xfId="690"/>
    <cellStyle name="Input 7" xfId="2329"/>
    <cellStyle name="Input 8" xfId="2330"/>
    <cellStyle name="Insatisfaisant" xfId="691"/>
    <cellStyle name="k" xfId="2331"/>
    <cellStyle name="L" xfId="2332"/>
    <cellStyle name="Labels - Style3" xfId="692"/>
    <cellStyle name="Length" xfId="2333"/>
    <cellStyle name="Linked Cell 2" xfId="693"/>
    <cellStyle name="Linked Cell 2 2" xfId="2334"/>
    <cellStyle name="Linked Cell 3" xfId="694"/>
    <cellStyle name="Linked Cell 4" xfId="695"/>
    <cellStyle name="Linked Cell 5" xfId="696"/>
    <cellStyle name="Linked Cell 6" xfId="697"/>
    <cellStyle name="Linked Cell 7" xfId="2335"/>
    <cellStyle name="Linked Cell 8" xfId="2336"/>
    <cellStyle name="m" xfId="698"/>
    <cellStyle name="m 2" xfId="2337"/>
    <cellStyle name="m_02 COAL HANDLING FACILITY (12 JUNI 2007)" xfId="699"/>
    <cellStyle name="m_08 - 2143 - E - AHS - 090617" xfId="700"/>
    <cellStyle name="m_2164-E-090617" xfId="701"/>
    <cellStyle name="m_2183-ASEM-IFC-091029" xfId="702"/>
    <cellStyle name="m_2183-ASEM-IFC-091029_2183-RAB-E-THP2-110503-AR" xfId="703"/>
    <cellStyle name="m_2183-RAB-ARS-THP1-090901_asem-REVCS" xfId="704"/>
    <cellStyle name="m_2183-RAB-ARS-THP1-090901_asem-REVCS_2183-RAB-E-THP2-110503-AR" xfId="705"/>
    <cellStyle name="m_2183-RAB-E-THP2-110503-AR" xfId="706"/>
    <cellStyle name="m_Boq" xfId="707"/>
    <cellStyle name="m_BQ-Ind" xfId="708"/>
    <cellStyle name="m_BTL_Salemba_18_nop 2005  basement for prelim (version 2)" xfId="709"/>
    <cellStyle name="m_GEDUNG F" xfId="710"/>
    <cellStyle name="m_GEDUNG F_2183-RAB-E-THP2-110503-AR" xfId="711"/>
    <cellStyle name="m_Loc_43 SDN Ujung Padang Rev B Mdl G1-E-M 071205" xfId="712"/>
    <cellStyle name="m_Loc_43 SDN Ujung Padang Rev B Mdl G1-E-M 071205_2183-ASEM-IFC-091029" xfId="713"/>
    <cellStyle name="m_Loc_43 SDN Ujung Padang Rev B Mdl G1-E-M 071205_2183-ASEM-IFC-091029_2183-RAB-E-THP2-110503-AR" xfId="714"/>
    <cellStyle name="m_Loc_43 SDN Ujung Padang Rev B Mdl G1-E-M 071205_2183-RAB-ARS-THP1-090901_asem-REVCS" xfId="715"/>
    <cellStyle name="m_Loc_43 SDN Ujung Padang Rev B Mdl G1-E-M 071205_2183-RAB-ARS-THP1-090901_asem-REVCS_2183-RAB-E-THP2-110503-AR" xfId="716"/>
    <cellStyle name="m_Loc_43 SDN Ujung Padang Rev B Mdl G1-E-M 071205_2183-RAB-E-THP2-110503-AR" xfId="717"/>
    <cellStyle name="m_Loc_43 SDN Ujung Padang Rev B Mdl G1-E-M 071205_RAB-AHS - E - 091030 Kirim" xfId="718"/>
    <cellStyle name="m_Loc_43 SDN Ujung Padang Rev B Mdl G1-E-M 071205_RAB-AHS - E - 091030 Kirim_2183-RAB-E-THP2-110503-AR" xfId="719"/>
    <cellStyle name="m_PLN 090514" xfId="720"/>
    <cellStyle name="m_RAB_ELEKTRIKAL_UNIVERSITAS TERBUKA_R2" xfId="2338"/>
    <cellStyle name="m_RAB_ELEKTRIKAL_UNIVERSITAS TERBUKA_R2_Ruas Jalan" xfId="2339"/>
    <cellStyle name="m_RAB-AHS - E - 091030 Kirim" xfId="721"/>
    <cellStyle name="m_RAB-AHS - E - 091030 Kirim_2183-RAB-E-THP2-110503-AR" xfId="722"/>
    <cellStyle name="m_Ruas Jalan" xfId="2340"/>
    <cellStyle name="M-0" xfId="2341"/>
    <cellStyle name="MainDescription" xfId="2342"/>
    <cellStyle name="Measure" xfId="2343"/>
    <cellStyle name="Migliaia (0)_PREV" xfId="723"/>
    <cellStyle name="Millares [0]_M6Working" xfId="724"/>
    <cellStyle name="Millares_M6Working" xfId="725"/>
    <cellStyle name="Milliers [0]_AR1194" xfId="726"/>
    <cellStyle name="Milliers_AR1194" xfId="727"/>
    <cellStyle name="m-o" xfId="2344"/>
    <cellStyle name="Moneda [0]_M6Working" xfId="728"/>
    <cellStyle name="Moneda_M6Working" xfId="729"/>
    <cellStyle name="Monétaire [0]_AR1194" xfId="730"/>
    <cellStyle name="Monétaire_AR1194" xfId="731"/>
    <cellStyle name="n" xfId="2345"/>
    <cellStyle name="Neutral 2" xfId="732"/>
    <cellStyle name="Neutral 2 2" xfId="2346"/>
    <cellStyle name="Neutral 3" xfId="733"/>
    <cellStyle name="Neutral 4" xfId="734"/>
    <cellStyle name="Neutral 5" xfId="735"/>
    <cellStyle name="Neutral 6" xfId="736"/>
    <cellStyle name="Neutral 7" xfId="2347"/>
    <cellStyle name="Neutral 8" xfId="2348"/>
    <cellStyle name="Neutre" xfId="737"/>
    <cellStyle name="no dec" xfId="738"/>
    <cellStyle name="Normal" xfId="0" builtinId="0"/>
    <cellStyle name="Normal - Style1" xfId="739"/>
    <cellStyle name="Normal - Style1 2" xfId="740"/>
    <cellStyle name="Normal - Style1 3" xfId="741"/>
    <cellStyle name="Normal - Style1 4" xfId="742"/>
    <cellStyle name="Normal - Style2" xfId="743"/>
    <cellStyle name="Normal - Style3" xfId="744"/>
    <cellStyle name="Normal - Style4" xfId="745"/>
    <cellStyle name="Normal - Style5" xfId="746"/>
    <cellStyle name="Normal - Style6" xfId="747"/>
    <cellStyle name="Normal - Style7" xfId="748"/>
    <cellStyle name="Normal - Style8" xfId="749"/>
    <cellStyle name="Normal 1" xfId="750"/>
    <cellStyle name="Normal 1 2" xfId="751"/>
    <cellStyle name="Normal 1 3" xfId="752"/>
    <cellStyle name="Normal 1 4" xfId="753"/>
    <cellStyle name="Normal 10" xfId="754"/>
    <cellStyle name="Normal 10 2" xfId="755"/>
    <cellStyle name="Normal 10 3" xfId="756"/>
    <cellStyle name="Normal 10 4" xfId="757"/>
    <cellStyle name="Normal 10 5" xfId="1188"/>
    <cellStyle name="Normal 11" xfId="758"/>
    <cellStyle name="Normal 11 2" xfId="759"/>
    <cellStyle name="Normal 11 3" xfId="760"/>
    <cellStyle name="Normal 11 4" xfId="761"/>
    <cellStyle name="Normal 11 5" xfId="762"/>
    <cellStyle name="Normal 11_1.2 Mobilisasi baru 5 juli 2011" xfId="2349"/>
    <cellStyle name="Normal 12" xfId="763"/>
    <cellStyle name="Normal 12 2" xfId="764"/>
    <cellStyle name="Normal 12 3" xfId="765"/>
    <cellStyle name="Normal 12 4" xfId="766"/>
    <cellStyle name="Normal 13" xfId="767"/>
    <cellStyle name="Normal 13 2" xfId="768"/>
    <cellStyle name="Normal 13 3" xfId="769"/>
    <cellStyle name="Normal 13 4" xfId="770"/>
    <cellStyle name="Normal 14" xfId="771"/>
    <cellStyle name="Normal 14 2" xfId="772"/>
    <cellStyle name="Normal 14 3" xfId="773"/>
    <cellStyle name="Normal 14 4" xfId="774"/>
    <cellStyle name="Normal 14_BQ MEP" xfId="2556"/>
    <cellStyle name="Normal 15" xfId="775"/>
    <cellStyle name="Normal 15 2" xfId="776"/>
    <cellStyle name="Normal 15 3" xfId="777"/>
    <cellStyle name="Normal 15 4" xfId="778"/>
    <cellStyle name="Normal 16" xfId="779"/>
    <cellStyle name="Normal 16 2" xfId="780"/>
    <cellStyle name="Normal 16 3" xfId="781"/>
    <cellStyle name="Normal 16 4" xfId="782"/>
    <cellStyle name="Normal 17" xfId="783"/>
    <cellStyle name="Normal 17 2" xfId="784"/>
    <cellStyle name="Normal 17 3" xfId="785"/>
    <cellStyle name="Normal 17 4" xfId="786"/>
    <cellStyle name="Normal 18" xfId="787"/>
    <cellStyle name="Normal 18 2" xfId="788"/>
    <cellStyle name="Normal 18 3" xfId="789"/>
    <cellStyle name="Normal 18 4" xfId="790"/>
    <cellStyle name="Normal 19" xfId="791"/>
    <cellStyle name="Normal 19 2" xfId="792"/>
    <cellStyle name="Normal 19 2 2" xfId="1189"/>
    <cellStyle name="Normal 2" xfId="793"/>
    <cellStyle name="Normal 2 10" xfId="794"/>
    <cellStyle name="Normal 2 11" xfId="2350"/>
    <cellStyle name="Normal 2 2" xfId="795"/>
    <cellStyle name="Normal 2 2 2" xfId="796"/>
    <cellStyle name="Normal 2 2 2 2" xfId="797"/>
    <cellStyle name="Normal 2 2 2 2 2" xfId="2562"/>
    <cellStyle name="Normal 2 2 2 3" xfId="798"/>
    <cellStyle name="Normal 2 2 2 4" xfId="799"/>
    <cellStyle name="Normal 2 2 2 5" xfId="800"/>
    <cellStyle name="Normal 2 2 3" xfId="801"/>
    <cellStyle name="Normal 2 2 4" xfId="802"/>
    <cellStyle name="Normal 2 2 4 2" xfId="1190"/>
    <cellStyle name="Normal 2 2 5" xfId="803"/>
    <cellStyle name="Normal 2 2 6" xfId="1191"/>
    <cellStyle name="Normal 2 2_EE KEC. NGAGLIK 7 April 2012" xfId="804"/>
    <cellStyle name="Normal 2 3" xfId="805"/>
    <cellStyle name="Normal 2 3 2" xfId="806"/>
    <cellStyle name="Normal 2 3 2 2" xfId="2557"/>
    <cellStyle name="Normal 2 3 3" xfId="807"/>
    <cellStyle name="Normal 2 3 4" xfId="808"/>
    <cellStyle name="Normal 2 3 5" xfId="1192"/>
    <cellStyle name="Normal 2 3_EE KEC. NGAGLIK 7 April 2012" xfId="809"/>
    <cellStyle name="Normal 2 4" xfId="810"/>
    <cellStyle name="Normal 2 4 2" xfId="2351"/>
    <cellStyle name="Normal 2 4 3" xfId="2352"/>
    <cellStyle name="Normal 2 4 6" xfId="2665"/>
    <cellStyle name="Normal 2 5" xfId="811"/>
    <cellStyle name="Normal 2 5 2" xfId="1168"/>
    <cellStyle name="Normal 2 5 2 2" xfId="2563"/>
    <cellStyle name="Normal 2 5 2 3" xfId="2657"/>
    <cellStyle name="Normal 2 5 3" xfId="2353"/>
    <cellStyle name="Normal 2 6" xfId="812"/>
    <cellStyle name="Normal 2 7" xfId="813"/>
    <cellStyle name="Normal 2 8" xfId="814"/>
    <cellStyle name="Normal 2 8 2" xfId="815"/>
    <cellStyle name="Normal 2 9" xfId="2354"/>
    <cellStyle name="Normal 2_1.2 Mobilisasi baru 5 juli 2011" xfId="2355"/>
    <cellStyle name="Normal 20" xfId="816"/>
    <cellStyle name="Normal 20 2" xfId="817"/>
    <cellStyle name="Normal 21" xfId="818"/>
    <cellStyle name="Normal 22" xfId="819"/>
    <cellStyle name="Normal 22 2" xfId="1193"/>
    <cellStyle name="Normal 22 2 2" xfId="1194"/>
    <cellStyle name="Normal 23" xfId="1126"/>
    <cellStyle name="Normal 23 2" xfId="1195"/>
    <cellStyle name="Normal 24" xfId="1171"/>
    <cellStyle name="Normal 24 2" xfId="1196"/>
    <cellStyle name="Normal 25" xfId="1197"/>
    <cellStyle name="Normal 25 2" xfId="2560"/>
    <cellStyle name="Normal 26" xfId="1198"/>
    <cellStyle name="Normal 26 2" xfId="1199"/>
    <cellStyle name="Normal 26 3" xfId="1206"/>
    <cellStyle name="Normal 26 3 2" xfId="2533"/>
    <cellStyle name="Normal 27" xfId="2356"/>
    <cellStyle name="Normal 27 2" xfId="2538"/>
    <cellStyle name="Normal 28" xfId="2357"/>
    <cellStyle name="Normal 28 2" xfId="2539"/>
    <cellStyle name="Normal 29" xfId="2358"/>
    <cellStyle name="Normal 29 2" xfId="2540"/>
    <cellStyle name="Normal 3" xfId="820"/>
    <cellStyle name="Normal 3 10" xfId="1170"/>
    <cellStyle name="Normal 3 2" xfId="821"/>
    <cellStyle name="Normal 3 2 2" xfId="822"/>
    <cellStyle name="Normal 3 2 2 2" xfId="823"/>
    <cellStyle name="Normal 3 2 2_EE KEC. NGAGLIK 7 April 2012" xfId="824"/>
    <cellStyle name="Normal 3 2 3" xfId="825"/>
    <cellStyle name="Normal 3 2_EE KEC. NGAGLIK 7 April 2012" xfId="826"/>
    <cellStyle name="Normal 3 3" xfId="827"/>
    <cellStyle name="Normal 3 3 2" xfId="828"/>
    <cellStyle name="Normal 3 3 3" xfId="829"/>
    <cellStyle name="Normal 3 3 4" xfId="830"/>
    <cellStyle name="Normal 3 4" xfId="831"/>
    <cellStyle name="Normal 3 4 2" xfId="2565"/>
    <cellStyle name="Normal 3 5" xfId="832"/>
    <cellStyle name="Normal 3 5 2" xfId="1200"/>
    <cellStyle name="Normal 3 6" xfId="833"/>
    <cellStyle name="Normal 3 6 2" xfId="1201"/>
    <cellStyle name="Normal 3 7" xfId="834"/>
    <cellStyle name="Normal 3 7 2" xfId="1202"/>
    <cellStyle name="Normal 3 8" xfId="835"/>
    <cellStyle name="Normal 3 8 2" xfId="1203"/>
    <cellStyle name="Normal 3 9" xfId="1125"/>
    <cellStyle name="Normal 3_1.2 Mobilisasi baru 5 juli 2011" xfId="2359"/>
    <cellStyle name="Normal 30" xfId="2360"/>
    <cellStyle name="Normal 30 2" xfId="2541"/>
    <cellStyle name="Normal 31" xfId="2536"/>
    <cellStyle name="Normal 31 2" xfId="2542"/>
    <cellStyle name="Normal 32" xfId="2654"/>
    <cellStyle name="Normal 33" xfId="2667"/>
    <cellStyle name="Normal 34" xfId="2668"/>
    <cellStyle name="Normal 34 2" xfId="2671"/>
    <cellStyle name="Normal 35 2 4 3 2" xfId="2361"/>
    <cellStyle name="Normal 35 2 4 3 2 2" xfId="2362"/>
    <cellStyle name="Normal 38" xfId="2544"/>
    <cellStyle name="Normal 39" xfId="2543"/>
    <cellStyle name="Normal 4" xfId="836"/>
    <cellStyle name="Normal 4 10" xfId="2363"/>
    <cellStyle name="Normal 4 11" xfId="2364"/>
    <cellStyle name="Normal 4 12" xfId="2365"/>
    <cellStyle name="Normal 4 13" xfId="2366"/>
    <cellStyle name="Normal 4 14" xfId="2367"/>
    <cellStyle name="Normal 4 15" xfId="2368"/>
    <cellStyle name="Normal 4 16" xfId="2369"/>
    <cellStyle name="Normal 4 17" xfId="2370"/>
    <cellStyle name="Normal 4 18" xfId="2371"/>
    <cellStyle name="Normal 4 19" xfId="2372"/>
    <cellStyle name="Normal 4 2" xfId="837"/>
    <cellStyle name="Normal 4 2 2" xfId="838"/>
    <cellStyle name="Normal 4 2 3" xfId="839"/>
    <cellStyle name="Normal 4 2 4" xfId="840"/>
    <cellStyle name="Normal 4 20" xfId="2373"/>
    <cellStyle name="Normal 4 21" xfId="2374"/>
    <cellStyle name="Normal 4 22" xfId="2375"/>
    <cellStyle name="Normal 4 23" xfId="2376"/>
    <cellStyle name="Normal 4 24" xfId="2377"/>
    <cellStyle name="Normal 4 25" xfId="2378"/>
    <cellStyle name="Normal 4 26" xfId="2379"/>
    <cellStyle name="Normal 4 27" xfId="2380"/>
    <cellStyle name="Normal 4 28" xfId="2381"/>
    <cellStyle name="Normal 4 29" xfId="2382"/>
    <cellStyle name="Normal 4 3" xfId="841"/>
    <cellStyle name="Normal 4 30" xfId="2383"/>
    <cellStyle name="Normal 4 31" xfId="2384"/>
    <cellStyle name="Normal 4 32" xfId="2385"/>
    <cellStyle name="Normal 4 33" xfId="2386"/>
    <cellStyle name="Normal 4 34" xfId="2387"/>
    <cellStyle name="Normal 4 35" xfId="2388"/>
    <cellStyle name="Normal 4 36" xfId="2389"/>
    <cellStyle name="Normal 4 37" xfId="2390"/>
    <cellStyle name="Normal 4 38" xfId="2391"/>
    <cellStyle name="Normal 4 39" xfId="2392"/>
    <cellStyle name="Normal 4 4" xfId="842"/>
    <cellStyle name="Normal 4 4 2" xfId="2393"/>
    <cellStyle name="Normal 4 40" xfId="2394"/>
    <cellStyle name="Normal 4 41" xfId="2395"/>
    <cellStyle name="Normal 4 42" xfId="2396"/>
    <cellStyle name="Normal 4 43" xfId="2397"/>
    <cellStyle name="Normal 4 44" xfId="2398"/>
    <cellStyle name="Normal 4 45" xfId="2399"/>
    <cellStyle name="Normal 4 46" xfId="2400"/>
    <cellStyle name="Normal 4 47" xfId="2401"/>
    <cellStyle name="Normal 4 48" xfId="2402"/>
    <cellStyle name="Normal 4 49" xfId="2403"/>
    <cellStyle name="Normal 4 5" xfId="843"/>
    <cellStyle name="Normal 4 50" xfId="2404"/>
    <cellStyle name="Normal 4 51" xfId="2405"/>
    <cellStyle name="Normal 4 6" xfId="844"/>
    <cellStyle name="Normal 4 7" xfId="845"/>
    <cellStyle name="Normal 4 8" xfId="2406"/>
    <cellStyle name="Normal 4 9" xfId="2407"/>
    <cellStyle name="Normal 4_1.2 Mobilisasi baru 5 juli 2011" xfId="2408"/>
    <cellStyle name="Normal 40" xfId="2545"/>
    <cellStyle name="Normal 41" xfId="2546"/>
    <cellStyle name="Normal 42" xfId="2547"/>
    <cellStyle name="Normal 5" xfId="846"/>
    <cellStyle name="Normal 5 2" xfId="847"/>
    <cellStyle name="Normal 5 2 2" xfId="2558"/>
    <cellStyle name="Normal 5 3" xfId="848"/>
    <cellStyle name="Normal 5 4" xfId="849"/>
    <cellStyle name="Normal 5_EE KEC. NGAGLIK Final + EE Pek. Susulan 240612" xfId="850"/>
    <cellStyle name="Normal 6" xfId="851"/>
    <cellStyle name="Normal 6 10" xfId="2409"/>
    <cellStyle name="Normal 6 11" xfId="2410"/>
    <cellStyle name="Normal 6 12" xfId="2411"/>
    <cellStyle name="Normal 6 13" xfId="2412"/>
    <cellStyle name="Normal 6 14" xfId="2413"/>
    <cellStyle name="Normal 6 15" xfId="2414"/>
    <cellStyle name="Normal 6 16" xfId="2415"/>
    <cellStyle name="Normal 6 17" xfId="2416"/>
    <cellStyle name="Normal 6 18" xfId="2417"/>
    <cellStyle name="Normal 6 19" xfId="2418"/>
    <cellStyle name="Normal 6 2" xfId="852"/>
    <cellStyle name="Normal 6 2 2" xfId="2419"/>
    <cellStyle name="Normal 6 20" xfId="2420"/>
    <cellStyle name="Normal 6 21" xfId="2421"/>
    <cellStyle name="Normal 6 22" xfId="2422"/>
    <cellStyle name="Normal 6 23" xfId="2423"/>
    <cellStyle name="Normal 6 24" xfId="2424"/>
    <cellStyle name="Normal 6 25" xfId="2425"/>
    <cellStyle name="Normal 6 26" xfId="2426"/>
    <cellStyle name="Normal 6 27" xfId="2427"/>
    <cellStyle name="Normal 6 28" xfId="2428"/>
    <cellStyle name="Normal 6 29" xfId="2429"/>
    <cellStyle name="Normal 6 3" xfId="853"/>
    <cellStyle name="Normal 6 30" xfId="2430"/>
    <cellStyle name="Normal 6 31" xfId="2431"/>
    <cellStyle name="Normal 6 32" xfId="2432"/>
    <cellStyle name="Normal 6 33" xfId="2433"/>
    <cellStyle name="Normal 6 34" xfId="2434"/>
    <cellStyle name="Normal 6 35" xfId="2435"/>
    <cellStyle name="Normal 6 36" xfId="2436"/>
    <cellStyle name="Normal 6 37" xfId="2437"/>
    <cellStyle name="Normal 6 38" xfId="2438"/>
    <cellStyle name="Normal 6 39" xfId="2439"/>
    <cellStyle name="Normal 6 4" xfId="854"/>
    <cellStyle name="Normal 6 40" xfId="2440"/>
    <cellStyle name="Normal 6 41" xfId="2441"/>
    <cellStyle name="Normal 6 42" xfId="2442"/>
    <cellStyle name="Normal 6 43" xfId="2443"/>
    <cellStyle name="Normal 6 44" xfId="2444"/>
    <cellStyle name="Normal 6 45" xfId="2445"/>
    <cellStyle name="Normal 6 46" xfId="2446"/>
    <cellStyle name="Normal 6 47" xfId="2447"/>
    <cellStyle name="Normal 6 48" xfId="2448"/>
    <cellStyle name="Normal 6 5" xfId="2449"/>
    <cellStyle name="Normal 6 6" xfId="2450"/>
    <cellStyle name="Normal 6 7" xfId="2451"/>
    <cellStyle name="Normal 6 8" xfId="2452"/>
    <cellStyle name="Normal 6 9" xfId="2453"/>
    <cellStyle name="Normal 6_1.2 Mobilisasi baru 5 juli 2011" xfId="2454"/>
    <cellStyle name="Normal 7" xfId="855"/>
    <cellStyle name="Normal 7 2" xfId="856"/>
    <cellStyle name="Normal 7 3" xfId="857"/>
    <cellStyle name="Normal 7 4" xfId="858"/>
    <cellStyle name="Normal 8" xfId="859"/>
    <cellStyle name="Normal 8 2" xfId="860"/>
    <cellStyle name="Normal 8 2 2" xfId="2455"/>
    <cellStyle name="Normal 8 3" xfId="861"/>
    <cellStyle name="Normal 8 4" xfId="862"/>
    <cellStyle name="Normal 9" xfId="863"/>
    <cellStyle name="Normal 9 2" xfId="864"/>
    <cellStyle name="Normal 9 2 2" xfId="1130"/>
    <cellStyle name="Normal 9 2 2 2" xfId="2456"/>
    <cellStyle name="Normal 9 2 2 2 2" xfId="2457"/>
    <cellStyle name="Normal 9 2 2 3" xfId="2458"/>
    <cellStyle name="Normal 9 2 2 4" xfId="2564"/>
    <cellStyle name="Normal 9 2 2 5" xfId="2658"/>
    <cellStyle name="Normal 9 2 3" xfId="1162"/>
    <cellStyle name="Normal 9 2 4" xfId="1163"/>
    <cellStyle name="Normal 9 2 5" xfId="1164"/>
    <cellStyle name="Normal 9 3" xfId="865"/>
    <cellStyle name="Normal 9 4" xfId="866"/>
    <cellStyle name="Normal 9 4 2" xfId="2459"/>
    <cellStyle name="Normal 9 4 3" xfId="2460"/>
    <cellStyle name="Normal 9 5" xfId="867"/>
    <cellStyle name="Normal 9 6" xfId="1165"/>
    <cellStyle name="Normal_2183_RAB-RSAUGM_THP1-090818" xfId="2663"/>
    <cellStyle name="Normal_25534-0850-A0B-0850-00001" xfId="2537"/>
    <cellStyle name="Normal_AHS-MEKNL" xfId="2664"/>
    <cellStyle name="Normal_Frm-1903" xfId="868"/>
    <cellStyle name="Normal_From-Rek 2 2" xfId="869"/>
    <cellStyle name="Normal_Master RAB" xfId="1174"/>
    <cellStyle name="Normal_phil-mor" xfId="2548"/>
    <cellStyle name="Normal_Polsekta-mlk" xfId="2549"/>
    <cellStyle name="Normal_RAB - E - 20071116" xfId="2666"/>
    <cellStyle name="Normal1" xfId="870"/>
    <cellStyle name="Normal1 2" xfId="871"/>
    <cellStyle name="Normal1 3" xfId="872"/>
    <cellStyle name="Normal1 4" xfId="873"/>
    <cellStyle name="Normal2" xfId="874"/>
    <cellStyle name="Normal2 2" xfId="875"/>
    <cellStyle name="Normal2 3" xfId="876"/>
    <cellStyle name="Normal2 4" xfId="877"/>
    <cellStyle name="Normal3" xfId="878"/>
    <cellStyle name="Normal3 2" xfId="879"/>
    <cellStyle name="Normal3 3" xfId="880"/>
    <cellStyle name="Normal3 4" xfId="881"/>
    <cellStyle name="Normale_BLL_PRE.A_PJM_SAL.TA.PA_001 (A)" xfId="882"/>
    <cellStyle name="Normalny_7526_-_G_-_Paper_Handling_Cost_Summary_Rev_D" xfId="883"/>
    <cellStyle name="Note 2" xfId="884"/>
    <cellStyle name="Note 2 2" xfId="2461"/>
    <cellStyle name="Note 2 2 2" xfId="2462"/>
    <cellStyle name="Note 2 2 2 2" xfId="2463"/>
    <cellStyle name="Note 2 2 3" xfId="2464"/>
    <cellStyle name="Note 2 2_D8(2)" xfId="2465"/>
    <cellStyle name="Note 2 3" xfId="2466"/>
    <cellStyle name="note 2 3 2" xfId="2467"/>
    <cellStyle name="Note 3" xfId="885"/>
    <cellStyle name="Note 4" xfId="886"/>
    <cellStyle name="Note 5" xfId="887"/>
    <cellStyle name="Note 6" xfId="888"/>
    <cellStyle name="Note 7" xfId="2468"/>
    <cellStyle name="Note 8" xfId="2469"/>
    <cellStyle name="Nr" xfId="2470"/>
    <cellStyle name="Œ…‹æØ‚è [0.00]_App-orig" xfId="889"/>
    <cellStyle name="Œ…‹æØ‚è_App-orig" xfId="890"/>
    <cellStyle name="Output 2" xfId="891"/>
    <cellStyle name="Output 2 2" xfId="2471"/>
    <cellStyle name="Output 3" xfId="892"/>
    <cellStyle name="Output 4" xfId="893"/>
    <cellStyle name="Output 5" xfId="894"/>
    <cellStyle name="Output 6" xfId="895"/>
    <cellStyle name="Output 7" xfId="2472"/>
    <cellStyle name="Output 8" xfId="2473"/>
    <cellStyle name="per.style" xfId="896"/>
    <cellStyle name="Percent" xfId="1167" builtinId="5"/>
    <cellStyle name="Percent [2]" xfId="897"/>
    <cellStyle name="Percent [2] 2" xfId="898"/>
    <cellStyle name="Percent [2] 2 2" xfId="899"/>
    <cellStyle name="Percent [2] 2 3" xfId="900"/>
    <cellStyle name="Percent [2] 2 4" xfId="901"/>
    <cellStyle name="Percent [2] 3" xfId="902"/>
    <cellStyle name="Percent [2] 3 2" xfId="903"/>
    <cellStyle name="Percent [2] 3 3" xfId="904"/>
    <cellStyle name="Percent [2] 3 4" xfId="905"/>
    <cellStyle name="Percent [2] 4" xfId="906"/>
    <cellStyle name="Percent [2] 5" xfId="907"/>
    <cellStyle name="Percent [2] 6" xfId="908"/>
    <cellStyle name="Percent 10" xfId="1129"/>
    <cellStyle name="Percent 10 2" xfId="1173"/>
    <cellStyle name="Percent 10 3" xfId="1204"/>
    <cellStyle name="Percent 11" xfId="2474"/>
    <cellStyle name="Percent 2" xfId="909"/>
    <cellStyle name="Percent 2 10" xfId="2475"/>
    <cellStyle name="Percent 2 2" xfId="910"/>
    <cellStyle name="Percent 2 2 2" xfId="911"/>
    <cellStyle name="Percent 2 2 2 2" xfId="912"/>
    <cellStyle name="Percent 2 2 2 3" xfId="913"/>
    <cellStyle name="Percent 2 2 2 4" xfId="914"/>
    <cellStyle name="Percent 2 2 3" xfId="915"/>
    <cellStyle name="Percent 2 2 3 2" xfId="916"/>
    <cellStyle name="Percent 2 2 3 3" xfId="917"/>
    <cellStyle name="Percent 2 2 3 4" xfId="918"/>
    <cellStyle name="Percent 2 2 3 5" xfId="919"/>
    <cellStyle name="Percent 2 2 4" xfId="920"/>
    <cellStyle name="Percent 2 2 5" xfId="921"/>
    <cellStyle name="Percent 2 2 6" xfId="922"/>
    <cellStyle name="Percent 2 3" xfId="923"/>
    <cellStyle name="Percent 2 4" xfId="924"/>
    <cellStyle name="Percent 2 4 2" xfId="925"/>
    <cellStyle name="Percent 2 4 3" xfId="926"/>
    <cellStyle name="Percent 2 4 4" xfId="927"/>
    <cellStyle name="Percent 2 5" xfId="928"/>
    <cellStyle name="Percent 2 5 2" xfId="2476"/>
    <cellStyle name="Percent 2 6" xfId="929"/>
    <cellStyle name="Percent 2 7" xfId="930"/>
    <cellStyle name="Percent 2 8" xfId="931"/>
    <cellStyle name="Percent 2 9" xfId="932"/>
    <cellStyle name="Percent 3" xfId="933"/>
    <cellStyle name="Percent 3 2" xfId="934"/>
    <cellStyle name="Percent 3 3" xfId="935"/>
    <cellStyle name="Percent 3 4" xfId="936"/>
    <cellStyle name="Percent 3 5" xfId="937"/>
    <cellStyle name="Percent 4" xfId="938"/>
    <cellStyle name="Percent 4 2" xfId="939"/>
    <cellStyle name="Percent 4 2 2" xfId="940"/>
    <cellStyle name="Percent 4 2 3" xfId="941"/>
    <cellStyle name="Percent 4 2 4" xfId="942"/>
    <cellStyle name="Percent 4 3" xfId="943"/>
    <cellStyle name="Percent 4 4" xfId="944"/>
    <cellStyle name="Percent 4 5" xfId="945"/>
    <cellStyle name="Percent 5" xfId="946"/>
    <cellStyle name="Percent 5 2" xfId="947"/>
    <cellStyle name="Percent 5 3" xfId="948"/>
    <cellStyle name="Percent 5 4" xfId="949"/>
    <cellStyle name="Percent 6" xfId="950"/>
    <cellStyle name="Percent 6 2" xfId="951"/>
    <cellStyle name="Percent 6 3" xfId="952"/>
    <cellStyle name="Percent 6 4" xfId="953"/>
    <cellStyle name="Percent 7" xfId="954"/>
    <cellStyle name="Percent 7 2" xfId="955"/>
    <cellStyle name="Percent 8" xfId="956"/>
    <cellStyle name="Percent 9" xfId="957"/>
    <cellStyle name="PERCENTAGE" xfId="958"/>
    <cellStyle name="PgLen" xfId="959"/>
    <cellStyle name="pound_mu" xfId="960"/>
    <cellStyle name="PSChar" xfId="961"/>
    <cellStyle name="PSDate" xfId="962"/>
    <cellStyle name="PSDec" xfId="963"/>
    <cellStyle name="PSHeading" xfId="964"/>
    <cellStyle name="PSInt" xfId="965"/>
    <cellStyle name="PSSpacer" xfId="966"/>
    <cellStyle name="Quantité" xfId="967"/>
    <cellStyle name="Quantité 2" xfId="968"/>
    <cellStyle name="Quantité 3" xfId="969"/>
    <cellStyle name="Quantité 4" xfId="970"/>
    <cellStyle name="radika" xfId="971"/>
    <cellStyle name="radika 2" xfId="972"/>
    <cellStyle name="radika 3" xfId="973"/>
    <cellStyle name="radika 4" xfId="974"/>
    <cellStyle name="radikal" xfId="975"/>
    <cellStyle name="radikal 2" xfId="976"/>
    <cellStyle name="radikal 3" xfId="977"/>
    <cellStyle name="radikal 4" xfId="978"/>
    <cellStyle name="Rate" xfId="979"/>
    <cellStyle name="Rate 2" xfId="2477"/>
    <cellStyle name="RateBold" xfId="2478"/>
    <cellStyle name="regstoresfromspecstores" xfId="980"/>
    <cellStyle name="Reset  - Style7" xfId="981"/>
    <cellStyle name="RevList" xfId="982"/>
    <cellStyle name="RevList 2" xfId="983"/>
    <cellStyle name="S/Titre" xfId="984"/>
    <cellStyle name="S/Titre 2" xfId="985"/>
    <cellStyle name="S/Titre 3" xfId="986"/>
    <cellStyle name="S/Titre 4" xfId="987"/>
    <cellStyle name="Satisfaisant" xfId="988"/>
    <cellStyle name="SATU" xfId="989"/>
    <cellStyle name="Section Title" xfId="2479"/>
    <cellStyle name="Section Title 2" xfId="2480"/>
    <cellStyle name="Section Title 3" xfId="2481"/>
    <cellStyle name="Section Title 4" xfId="2482"/>
    <cellStyle name="SHADEDSTORES" xfId="990"/>
    <cellStyle name="Sheet Title" xfId="991"/>
    <cellStyle name="Sortie" xfId="992"/>
    <cellStyle name="specstores" xfId="993"/>
    <cellStyle name="Standaard_rozpočet" xfId="994"/>
    <cellStyle name="Standard_A" xfId="995"/>
    <cellStyle name="Style 1" xfId="996"/>
    <cellStyle name="Subtitle" xfId="2483"/>
    <cellStyle name="Subtotal" xfId="997"/>
    <cellStyle name="Subtotal 2" xfId="2484"/>
    <cellStyle name="Subtotal 3" xfId="2485"/>
    <cellStyle name="Subtotal 4" xfId="2486"/>
    <cellStyle name="Subtotal 4 2" xfId="2487"/>
    <cellStyle name="SUBTOTALES" xfId="998"/>
    <cellStyle name="SUBTOTALES CAPÍTULO" xfId="999"/>
    <cellStyle name="sum" xfId="1000"/>
    <cellStyle name="sum 2" xfId="2488"/>
    <cellStyle name="sum 3" xfId="2489"/>
    <cellStyle name="sum 4" xfId="2490"/>
    <cellStyle name="sum8" xfId="2491"/>
    <cellStyle name="Summary_back" xfId="2492"/>
    <cellStyle name="T" xfId="1001"/>
    <cellStyle name="T_Book1" xfId="1002"/>
    <cellStyle name="T_Book1_SCHEDULE MASTER" xfId="1003"/>
    <cellStyle name="T_SCHEDULE MASTER" xfId="1004"/>
    <cellStyle name="Table  - Style6" xfId="1005"/>
    <cellStyle name="TableFooter" xfId="1006"/>
    <cellStyle name="TableIndent" xfId="1007"/>
    <cellStyle name="TableTitle" xfId="1008"/>
    <cellStyle name="Texte explicatif" xfId="1009"/>
    <cellStyle name="th" xfId="1010"/>
    <cellStyle name="þ_x001d_ð+&amp;„ý›&amp;}ý_x000b__x0008__x0011__x000b_å_x000b__x0007__x0001__x0001_" xfId="1011"/>
    <cellStyle name="þ_x001d_ð+&amp;„ý›&amp;}ý_x000b__x0008__x0011__x000b_å_x000b__x0007__x0001__x0001_ 2" xfId="1012"/>
    <cellStyle name="þ_x001d_ð+&amp;„ý›&amp;}ý_x000b__x0008__x0011__x000b_å_x000b__x0007__x0001__x0001_?_x0002_ÿÿÿÿÿÿÿÿÿÿÿÿÿÿÿ_x0001_(_x0002_{_x000c_???ˆ_x001e_ÿÿÿÿ????_x0007_???????????????Í!Ë??????????           ?????           ?????????_x000d_?????????????????????????????????????????????????????????????????????????????????????????????????????????????????????" xfId="1013"/>
    <cellStyle name="þ_x001d_ð+&amp;„ý›&amp;}ý_x000b__x0008__x0011__x000b_å_x000b__x0007__x0001__x0001__2183-RAB-ARS-TAHAP 2-100121 (aln)" xfId="1014"/>
    <cellStyle name="Title  - Style1" xfId="1015"/>
    <cellStyle name="Title 2" xfId="1016"/>
    <cellStyle name="Title 2 2" xfId="2493"/>
    <cellStyle name="Title 3" xfId="1017"/>
    <cellStyle name="Title 4" xfId="1018"/>
    <cellStyle name="Title 5" xfId="1019"/>
    <cellStyle name="Title 6" xfId="1020"/>
    <cellStyle name="Title 7" xfId="2494"/>
    <cellStyle name="Title 8" xfId="2495"/>
    <cellStyle name="Title Row" xfId="2496"/>
    <cellStyle name="Title Row 2" xfId="2497"/>
    <cellStyle name="Title Row 3" xfId="2498"/>
    <cellStyle name="Title Row 4" xfId="2499"/>
    <cellStyle name="Titre" xfId="1021"/>
    <cellStyle name="Titre 1" xfId="1022"/>
    <cellStyle name="Titre 2" xfId="1023"/>
    <cellStyle name="Titre 3" xfId="1024"/>
    <cellStyle name="Titre 4" xfId="1025"/>
    <cellStyle name="Total 2" xfId="1026"/>
    <cellStyle name="Total 2 2" xfId="2500"/>
    <cellStyle name="Total 2 3" xfId="2501"/>
    <cellStyle name="Total 2 3 2" xfId="2502"/>
    <cellStyle name="Total 3" xfId="1027"/>
    <cellStyle name="Total 4" xfId="1028"/>
    <cellStyle name="Total 5" xfId="1029"/>
    <cellStyle name="Total 6" xfId="1030"/>
    <cellStyle name="Total 7" xfId="2503"/>
    <cellStyle name="Total 8" xfId="2504"/>
    <cellStyle name="totalbold" xfId="2505"/>
    <cellStyle name="TotCol - Style5" xfId="1031"/>
    <cellStyle name="TotRow - Style4" xfId="1032"/>
    <cellStyle name="Tusental (0)_pldt" xfId="1033"/>
    <cellStyle name="Tusental_pldt" xfId="1034"/>
    <cellStyle name="Uang Muka" xfId="1035"/>
    <cellStyle name="uni" xfId="2506"/>
    <cellStyle name="Unit" xfId="1036"/>
    <cellStyle name="Unit 2" xfId="2507"/>
    <cellStyle name="Unit 3" xfId="2508"/>
    <cellStyle name="Unit 4" xfId="2509"/>
    <cellStyle name="Unit 5" xfId="2510"/>
    <cellStyle name="User_Defined_A" xfId="1037"/>
    <cellStyle name="V" xfId="1038"/>
    <cellStyle name="Valuta (0)_Mar2341" xfId="1039"/>
    <cellStyle name="Valuta_pldt" xfId="1040"/>
    <cellStyle name="Vérification" xfId="1041"/>
    <cellStyle name="viet" xfId="1042"/>
    <cellStyle name="viet2" xfId="1043"/>
    <cellStyle name="Wahrung [0]_A" xfId="1044"/>
    <cellStyle name="Währung [0]_A" xfId="1045"/>
    <cellStyle name="Wahrung [0]_SUP1" xfId="1046"/>
    <cellStyle name="Währung [0]_SUPP1" xfId="1047"/>
    <cellStyle name="Wahrung_A" xfId="1048"/>
    <cellStyle name="Währung_A" xfId="1049"/>
    <cellStyle name="Wahrung_SUP1" xfId="1050"/>
    <cellStyle name="Währung_SUPP1" xfId="1051"/>
    <cellStyle name="Walutowy_7526_-_G_-_Paper_Handling_Cost_Summary_Rev_D" xfId="1052"/>
    <cellStyle name="Warning Text 2" xfId="1053"/>
    <cellStyle name="Warning Text 2 2" xfId="2511"/>
    <cellStyle name="Warning Text 3" xfId="1054"/>
    <cellStyle name="Warning Text 4" xfId="1055"/>
    <cellStyle name="Warning Text 5" xfId="1056"/>
    <cellStyle name="Warning Text 6" xfId="1057"/>
    <cellStyle name="Warning Text 7" xfId="2512"/>
    <cellStyle name="Warning Text 8" xfId="2513"/>
    <cellStyle name="Акцент1" xfId="1058"/>
    <cellStyle name="Акцент2" xfId="1059"/>
    <cellStyle name="Акцент3" xfId="1060"/>
    <cellStyle name="Акцент4" xfId="1061"/>
    <cellStyle name="Акцент5" xfId="1062"/>
    <cellStyle name="Акцент6" xfId="1063"/>
    <cellStyle name="Ввод " xfId="1064"/>
    <cellStyle name="Вывод" xfId="1065"/>
    <cellStyle name="Вычисление" xfId="1066"/>
    <cellStyle name="Денежный 2" xfId="1067"/>
    <cellStyle name="Денежный 2 2" xfId="1068"/>
    <cellStyle name="Денежный 2_090302_Cost Plan_A" xfId="1069"/>
    <cellStyle name="Денежный 3" xfId="1070"/>
    <cellStyle name="Денежный 4" xfId="1071"/>
    <cellStyle name="Денежный_b_u1.2" xfId="1072"/>
    <cellStyle name="Заголовок 1" xfId="1073"/>
    <cellStyle name="Заголовок 2" xfId="1074"/>
    <cellStyle name="Заголовок 3" xfId="1075"/>
    <cellStyle name="Заголовок 4" xfId="1076"/>
    <cellStyle name="Итог" xfId="1077"/>
    <cellStyle name="Контрольная ячейка" xfId="1078"/>
    <cellStyle name="Название" xfId="1079"/>
    <cellStyle name="Нейтральный" xfId="1080"/>
    <cellStyle name="Обычный 2" xfId="1081"/>
    <cellStyle name="Обычный 2 2" xfId="1082"/>
    <cellStyle name="Обычный 2_090302_Cost Plan_A" xfId="1083"/>
    <cellStyle name="Обычный 3" xfId="1084"/>
    <cellStyle name="Обычный 4" xfId="1085"/>
    <cellStyle name="Обычный 5" xfId="1086"/>
    <cellStyle name="Обычный_b_u1.2" xfId="1087"/>
    <cellStyle name="Плохой" xfId="1088"/>
    <cellStyle name="Пояснение" xfId="1089"/>
    <cellStyle name="Примечание" xfId="1090"/>
    <cellStyle name="Процентный 2" xfId="1091"/>
    <cellStyle name="Процентный 3" xfId="1092"/>
    <cellStyle name="Процентный 4" xfId="1093"/>
    <cellStyle name="Связанная ячейка" xfId="1094"/>
    <cellStyle name="Стиль 1" xfId="1095"/>
    <cellStyle name="Текст предупреждения" xfId="1096"/>
    <cellStyle name="УровеньСтолб_1 2" xfId="1097"/>
    <cellStyle name="УровеньСтрок_1 2" xfId="1098"/>
    <cellStyle name="Финансовый 2" xfId="1099"/>
    <cellStyle name="Финансовый 3" xfId="1100"/>
    <cellStyle name="Финансовый 4" xfId="1101"/>
    <cellStyle name="Финансовый 5" xfId="1102"/>
    <cellStyle name="Хороший" xfId="1103"/>
    <cellStyle name="เครื่องหมายจุลภาค [0]_N1222H#" xfId="1104"/>
    <cellStyle name="เครื่องหมายจุลภาค_N1222H#" xfId="1105"/>
    <cellStyle name="เครื่องหมายสกุลเงิน [0]_N1222H#" xfId="1106"/>
    <cellStyle name="เครื่องหมายสกุลเงิน_N1222H#" xfId="1107"/>
    <cellStyle name="ปกติ_N1222H#" xfId="1108"/>
    <cellStyle name="고정소숫점" xfId="2514"/>
    <cellStyle name="고정출력1" xfId="2515"/>
    <cellStyle name="고정출력2" xfId="2516"/>
    <cellStyle name="날짜" xfId="2517"/>
    <cellStyle name="달러" xfId="2518"/>
    <cellStyle name="똿뗦먛귟 [0.00]_PRODUCT DETAIL Q1" xfId="1109"/>
    <cellStyle name="똿뗦먛귟_PRODUCT DETAIL Q1" xfId="1110"/>
    <cellStyle name="믅됞 [0.00]_PRODUCT DETAIL Q1" xfId="1111"/>
    <cellStyle name="믅됞_PRODUCT DETAIL Q1" xfId="1112"/>
    <cellStyle name="백분율_95" xfId="1113"/>
    <cellStyle name="뷭?_BOOKSHIP" xfId="1114"/>
    <cellStyle name="선택영역" xfId="2519"/>
    <cellStyle name="숫자(R)" xfId="2520"/>
    <cellStyle name="쉼표 [0]_1" xfId="2521"/>
    <cellStyle name="자리수" xfId="2522"/>
    <cellStyle name="자리수0" xfId="2523"/>
    <cellStyle name="콤마 [0]_ 비목별 월별기술 " xfId="2525"/>
    <cellStyle name="콤마_ 비목별 월별기술 " xfId="2526"/>
    <cellStyle name="통화 [0]_1202" xfId="1117"/>
    <cellStyle name="통화_1202" xfId="1118"/>
    <cellStyle name="퍼센트" xfId="2527"/>
    <cellStyle name="표준_(정보부문)월별인원계획" xfId="1119"/>
    <cellStyle name="합산" xfId="2528"/>
    <cellStyle name="화폐기호" xfId="2529"/>
    <cellStyle name="화폐기호0" xfId="2530"/>
    <cellStyle name="一般_005-sum" xfId="2524"/>
    <cellStyle name="千分位[0]_17 JAN" xfId="1115"/>
    <cellStyle name="千分位_17 JAN" xfId="1116"/>
    <cellStyle name="常规_Sheet1" xfId="1120"/>
    <cellStyle name="未定義" xfId="1121"/>
    <cellStyle name="標準 2" xfId="2531"/>
    <cellStyle name="標準_!BASICUN" xfId="1122"/>
    <cellStyle name="貨幣 [0]_17 JAN" xfId="1123"/>
    <cellStyle name="貨幣_17 JAN" xfId="1124"/>
    <cellStyle name="通貨_TLNG Proforma Packing List" xfId="2532"/>
  </cellStyles>
  <dxfs count="0"/>
  <tableStyles count="0" defaultTableStyle="TableStyleMedium9" defaultPivotStyle="PivotStyleLight16"/>
  <colors>
    <mruColors>
      <color rgb="FF0000FF"/>
      <color rgb="FFCCFFCC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1784879</xdr:colOff>
      <xdr:row>3</xdr:row>
      <xdr:rowOff>0</xdr:rowOff>
    </xdr:from>
    <xdr:to>
      <xdr:col>3</xdr:col>
      <xdr:colOff>3158393</xdr:colOff>
      <xdr:row>4</xdr:row>
      <xdr:rowOff>240741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6879" y="571500"/>
          <a:ext cx="1373514" cy="507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71437</xdr:rowOff>
    </xdr:from>
    <xdr:to>
      <xdr:col>3</xdr:col>
      <xdr:colOff>942034</xdr:colOff>
      <xdr:row>5</xdr:row>
      <xdr:rowOff>33675</xdr:rowOff>
    </xdr:to>
    <xdr:pic>
      <xdr:nvPicPr>
        <xdr:cNvPr id="3" name="Imagem 56" descr="G:\logo_37mm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175" y="642937"/>
          <a:ext cx="1446859" cy="495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932389</xdr:colOff>
      <xdr:row>3</xdr:row>
      <xdr:rowOff>61912</xdr:rowOff>
    </xdr:from>
    <xdr:to>
      <xdr:col>3</xdr:col>
      <xdr:colOff>1709793</xdr:colOff>
      <xdr:row>4</xdr:row>
      <xdr:rowOff>205345</xdr:rowOff>
    </xdr:to>
    <xdr:pic>
      <xdr:nvPicPr>
        <xdr:cNvPr id="4" name="Imagem 57" descr="G:\logo_mtac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4389" y="633412"/>
          <a:ext cx="777404" cy="410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3</xdr:col>
      <xdr:colOff>3091718</xdr:colOff>
      <xdr:row>3</xdr:row>
      <xdr:rowOff>33675</xdr:rowOff>
    </xdr:to>
    <xdr:grpSp>
      <xdr:nvGrpSpPr>
        <xdr:cNvPr id="7" name="Group 6"/>
        <xdr:cNvGrpSpPr/>
      </xdr:nvGrpSpPr>
      <xdr:grpSpPr>
        <a:xfrm>
          <a:off x="257175" y="209550"/>
          <a:ext cx="3596543" cy="548025"/>
          <a:chOff x="257175" y="209550"/>
          <a:chExt cx="3596543" cy="548025"/>
        </a:xfrm>
      </xdr:grpSpPr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480204" y="209550"/>
            <a:ext cx="1373514" cy="5074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Imagem 56" descr="G:\logo_37mm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257175" y="261937"/>
            <a:ext cx="1446859" cy="4956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" name="Imagem 57" descr="G:\logo_mtac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694389" y="252412"/>
            <a:ext cx="777404" cy="410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1784879</xdr:colOff>
      <xdr:row>1</xdr:row>
      <xdr:rowOff>0</xdr:rowOff>
    </xdr:from>
    <xdr:to>
      <xdr:col>3</xdr:col>
      <xdr:colOff>3158393</xdr:colOff>
      <xdr:row>2</xdr:row>
      <xdr:rowOff>240741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5479" y="190500"/>
          <a:ext cx="1373514" cy="507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1</xdr:rowOff>
    </xdr:from>
    <xdr:to>
      <xdr:col>3</xdr:col>
      <xdr:colOff>989659</xdr:colOff>
      <xdr:row>3</xdr:row>
      <xdr:rowOff>33676</xdr:rowOff>
    </xdr:to>
    <xdr:pic>
      <xdr:nvPicPr>
        <xdr:cNvPr id="4" name="Imagem 56" descr="G:\logo_37mm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600" y="190501"/>
          <a:ext cx="1704034" cy="5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932389</xdr:colOff>
      <xdr:row>1</xdr:row>
      <xdr:rowOff>61912</xdr:rowOff>
    </xdr:from>
    <xdr:to>
      <xdr:col>3</xdr:col>
      <xdr:colOff>1709793</xdr:colOff>
      <xdr:row>2</xdr:row>
      <xdr:rowOff>205345</xdr:rowOff>
    </xdr:to>
    <xdr:pic>
      <xdr:nvPicPr>
        <xdr:cNvPr id="5" name="Imagem 57" descr="G:\logo_mtac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22989" y="252412"/>
          <a:ext cx="777404" cy="410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1870604</xdr:colOff>
      <xdr:row>1</xdr:row>
      <xdr:rowOff>0</xdr:rowOff>
    </xdr:from>
    <xdr:to>
      <xdr:col>4</xdr:col>
      <xdr:colOff>225425</xdr:colOff>
      <xdr:row>2</xdr:row>
      <xdr:rowOff>240741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2154" y="190500"/>
          <a:ext cx="1256039" cy="507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1</xdr:rowOff>
    </xdr:from>
    <xdr:to>
      <xdr:col>3</xdr:col>
      <xdr:colOff>1151584</xdr:colOff>
      <xdr:row>3</xdr:row>
      <xdr:rowOff>33676</xdr:rowOff>
    </xdr:to>
    <xdr:pic>
      <xdr:nvPicPr>
        <xdr:cNvPr id="5" name="Imagem 56" descr="G:\logo_37mm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8125" y="190501"/>
          <a:ext cx="1675459" cy="5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932389</xdr:colOff>
      <xdr:row>1</xdr:row>
      <xdr:rowOff>61912</xdr:rowOff>
    </xdr:from>
    <xdr:to>
      <xdr:col>3</xdr:col>
      <xdr:colOff>1709793</xdr:colOff>
      <xdr:row>2</xdr:row>
      <xdr:rowOff>205345</xdr:rowOff>
    </xdr:to>
    <xdr:pic>
      <xdr:nvPicPr>
        <xdr:cNvPr id="6" name="Imagem 57" descr="G:\logo_mtac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3939" y="252412"/>
          <a:ext cx="777404" cy="410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1784879</xdr:colOff>
      <xdr:row>1</xdr:row>
      <xdr:rowOff>0</xdr:rowOff>
    </xdr:from>
    <xdr:to>
      <xdr:col>3</xdr:col>
      <xdr:colOff>3040918</xdr:colOff>
      <xdr:row>2</xdr:row>
      <xdr:rowOff>240741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56429" y="190500"/>
          <a:ext cx="1256039" cy="507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1</xdr:rowOff>
    </xdr:from>
    <xdr:to>
      <xdr:col>3</xdr:col>
      <xdr:colOff>1091259</xdr:colOff>
      <xdr:row>3</xdr:row>
      <xdr:rowOff>33676</xdr:rowOff>
    </xdr:to>
    <xdr:pic>
      <xdr:nvPicPr>
        <xdr:cNvPr id="4" name="Imagem 56" descr="G:\logo_37mm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8125" y="190501"/>
          <a:ext cx="1675459" cy="5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1037164</xdr:colOff>
      <xdr:row>1</xdr:row>
      <xdr:rowOff>61912</xdr:rowOff>
    </xdr:from>
    <xdr:to>
      <xdr:col>3</xdr:col>
      <xdr:colOff>1814568</xdr:colOff>
      <xdr:row>2</xdr:row>
      <xdr:rowOff>205345</xdr:rowOff>
    </xdr:to>
    <xdr:pic>
      <xdr:nvPicPr>
        <xdr:cNvPr id="5" name="Imagem 57" descr="G:\logo_mtac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56314" y="252412"/>
          <a:ext cx="777404" cy="410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1784879</xdr:colOff>
      <xdr:row>1</xdr:row>
      <xdr:rowOff>0</xdr:rowOff>
    </xdr:from>
    <xdr:to>
      <xdr:col>3</xdr:col>
      <xdr:colOff>3158393</xdr:colOff>
      <xdr:row>2</xdr:row>
      <xdr:rowOff>240741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6879" y="190500"/>
          <a:ext cx="1373514" cy="507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71437</xdr:rowOff>
    </xdr:from>
    <xdr:to>
      <xdr:col>3</xdr:col>
      <xdr:colOff>942034</xdr:colOff>
      <xdr:row>3</xdr:row>
      <xdr:rowOff>33675</xdr:rowOff>
    </xdr:to>
    <xdr:pic>
      <xdr:nvPicPr>
        <xdr:cNvPr id="4" name="Imagem 56" descr="G:\logo_37mm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175" y="261937"/>
          <a:ext cx="1446859" cy="495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932389</xdr:colOff>
      <xdr:row>1</xdr:row>
      <xdr:rowOff>61912</xdr:rowOff>
    </xdr:from>
    <xdr:to>
      <xdr:col>3</xdr:col>
      <xdr:colOff>1709793</xdr:colOff>
      <xdr:row>2</xdr:row>
      <xdr:rowOff>205345</xdr:rowOff>
    </xdr:to>
    <xdr:pic>
      <xdr:nvPicPr>
        <xdr:cNvPr id="5" name="Imagem 57" descr="G:\logo_mtac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4389" y="252412"/>
          <a:ext cx="777404" cy="410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1727729</xdr:colOff>
      <xdr:row>1</xdr:row>
      <xdr:rowOff>0</xdr:rowOff>
    </xdr:from>
    <xdr:to>
      <xdr:col>4</xdr:col>
      <xdr:colOff>8793</xdr:colOff>
      <xdr:row>2</xdr:row>
      <xdr:rowOff>240741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9279" y="190500"/>
          <a:ext cx="1252864" cy="507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</xdr:row>
      <xdr:rowOff>1</xdr:rowOff>
    </xdr:from>
    <xdr:to>
      <xdr:col>3</xdr:col>
      <xdr:colOff>922984</xdr:colOff>
      <xdr:row>3</xdr:row>
      <xdr:rowOff>33676</xdr:rowOff>
    </xdr:to>
    <xdr:pic>
      <xdr:nvPicPr>
        <xdr:cNvPr id="4" name="Imagem 56" descr="G:\logo_37mm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075" y="190501"/>
          <a:ext cx="1675459" cy="5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903814</xdr:colOff>
      <xdr:row>1</xdr:row>
      <xdr:rowOff>61912</xdr:rowOff>
    </xdr:from>
    <xdr:to>
      <xdr:col>3</xdr:col>
      <xdr:colOff>1681218</xdr:colOff>
      <xdr:row>2</xdr:row>
      <xdr:rowOff>205345</xdr:rowOff>
    </xdr:to>
    <xdr:pic>
      <xdr:nvPicPr>
        <xdr:cNvPr id="5" name="Imagem 57" descr="G:\logo_mtac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75364" y="252412"/>
          <a:ext cx="777404" cy="410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1784879</xdr:colOff>
      <xdr:row>1</xdr:row>
      <xdr:rowOff>0</xdr:rowOff>
    </xdr:from>
    <xdr:to>
      <xdr:col>3</xdr:col>
      <xdr:colOff>3158393</xdr:colOff>
      <xdr:row>2</xdr:row>
      <xdr:rowOff>240741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6879" y="190500"/>
          <a:ext cx="1373514" cy="507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71437</xdr:rowOff>
    </xdr:from>
    <xdr:to>
      <xdr:col>3</xdr:col>
      <xdr:colOff>942034</xdr:colOff>
      <xdr:row>3</xdr:row>
      <xdr:rowOff>33675</xdr:rowOff>
    </xdr:to>
    <xdr:pic>
      <xdr:nvPicPr>
        <xdr:cNvPr id="3" name="Imagem 56" descr="G:\logo_37mm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175" y="261937"/>
          <a:ext cx="1446859" cy="495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932389</xdr:colOff>
      <xdr:row>1</xdr:row>
      <xdr:rowOff>61912</xdr:rowOff>
    </xdr:from>
    <xdr:to>
      <xdr:col>3</xdr:col>
      <xdr:colOff>1709793</xdr:colOff>
      <xdr:row>2</xdr:row>
      <xdr:rowOff>205345</xdr:rowOff>
    </xdr:to>
    <xdr:pic>
      <xdr:nvPicPr>
        <xdr:cNvPr id="4" name="Imagem 57" descr="G:\logo_mtac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4389" y="252412"/>
          <a:ext cx="777404" cy="410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baidil\UBAID\UBAID\TENDER%202009\UNHAS%20PAKET%201\BoQ%20Unhas\RAB_STR,%20ARS%20&amp;%20ME_SIAP%20PRINT_24_MEI_2007_R1\Documents%20and%20Settings\SONY\My%20Documents\Administrasi%20JACK\JACK\Mr.%20U\Wisma%20PATI\RAP\DOCUME~1\Vict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%202003/The%20Manhattan%20&amp;%20Office%20Hotel/BQ-ME-Pl%20&amp;%20F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Sipil\Irigasi\Sumbawa\Batu%20Bulan%20kiri%20(CP-4)\Direct%20Cost\DCost-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tode\D\Rosnia\Proyek\Sumber%20Jaya\Madiun\RSUD%20Madiun-m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si\d\Rab2005\DIKNAS%20GRESIK%20LAMA%20tdak%20dipakai\DIKNAS%20GRESIK%20MURNI%20%202005\keboma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Victor/LOCALS~1/Temp/DOCUME~1/Victor/LOCALS~1/Temp/0DATA/DEVIS/UPAD/BOQ/HVAC/FOR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puter1\jorr\JORR%20-%20JAKON\SECTION%20E3\ELEVATED\ELEVATED%20SL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My%20Documents\Suryana\Format%20DC\Kr%20tengahDiv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RAB_DARI%20P'ABDURRAHMAN_8%20SEPTEMBER%202007/RAB_GABUNGAN%20TOTAL_8%20SEPTEMBER%202007_PUSDIKLAT/RAB_STRUKTUR_FINAL_O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ISHR01\Duri-operations-team\TEMP\Temporary%20Internet%20Files\OLK3\Documents%20and%20Settings\user\Local%20Settings\Temporary%20Internet%20Files\Content.IE5\0TQZ4PAJ\INVOICE\PFMS\FAMT\REGJULY20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Victor/LOCALS~1/Temp/DOCUME~1/Victor/LOCALS~1/Temp/2001/AMBASADOR/Bqplr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LE%2006\FISIK\BM\Kabupaten\(17)%20Gani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isyanto\DC%20HOT%20MIX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71\C\A..Khola\Project\sipil\Jalan\Jateng\Dmk-gdng-Pwd\DC_JL-Demak-GD-Pwd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Victor\LOCALS~1\Temp\DOCUME~1\Victor\LOCALS~1\Temp\2001\AMBASADOR\BQ-10%20MECH%2010-11-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d\TEMPO\lintec-sumic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PP\My%20Documents\Book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Q\12-2794\PROSES\ARS%20SIPIL%20STR\02CAPEX%20DED%2015032013%20&amp;%20COST%20@%20PACKAGE\DED%20Cost%20Package%20-1%20Road%20&amp;%20Drainage\ELK\2794%20Summarized%20Capex%20revA%20-%2003092012%20Elk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baidil\UBAID\UBAID\TENDER%202009\UNHAS%20PAKET%201\BoQ%20Unhas\RAB_STR,%20ARS%20&amp;%20ME_SIAP%20PRINT_24_MEI_2007_R1\ifaha\AD-ME\IFA\Dataku%20Dewe'\Sipil\MASTER%20NUKLIR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13-3142%20KPML/CE%20SURABAYA/AHS%20Pekerjaan%20Tanah%20dan%20Jalan%20Binamarga_201508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treme-pc\Documents%20and%20Settings\Ultra\My%20Documents\Barsched%208666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- Norelec"/>
      <sheetName val="A"/>
      <sheetName val="Current"/>
      <sheetName val="PERTANYAAN"/>
      <sheetName val="Ana duct"/>
      <sheetName val="Hsd Duct"/>
      <sheetName val="Grille"/>
      <sheetName val="DM"/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Pipe"/>
      <sheetName val="valve"/>
      <sheetName val="Dafmat"/>
      <sheetName val="Fitting"/>
      <sheetName val="bq-pl"/>
      <sheetName val="AC"/>
      <sheetName val="K.TambahAC"/>
      <sheetName val="FH"/>
      <sheetName val="K.TambahFH"/>
      <sheetName val="valve 16k"/>
      <sheetName val="ASS-PL"/>
      <sheetName val="REKAP"/>
      <sheetName val="BQ"/>
      <sheetName val="Data Hitungan"/>
      <sheetName val="Aks Pipa"/>
      <sheetName val="0000"/>
      <sheetName val="1000"/>
      <sheetName val="ELEKTRIKAL"/>
      <sheetName val="Plumbing"/>
      <sheetName val="Pompa"/>
      <sheetName val="Ven Fan"/>
      <sheetName val="valve-20k"/>
      <sheetName val="valve-10k"/>
      <sheetName val="KOP"/>
      <sheetName val="Sheet2"/>
      <sheetName val="Sheet3"/>
      <sheetName val="Total"/>
      <sheetName val="Acessoris"/>
      <sheetName val="Apartement"/>
      <sheetName val="Jembatan"/>
      <sheetName val="MallAC"/>
      <sheetName val="Peghitungan"/>
      <sheetName val="MALL_K"/>
      <sheetName val="Item Tambahan"/>
      <sheetName val="APARTment_K"/>
      <sheetName val="Jembatan_K"/>
      <sheetName val="F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-2"/>
      <sheetName val="INFO"/>
      <sheetName val="CAT-HRG "/>
      <sheetName val="TOTAL"/>
      <sheetName val="DAF-1 (2)"/>
      <sheetName val="DAF-1"/>
      <sheetName val="DAF-3"/>
      <sheetName val="DAF- 4"/>
      <sheetName val="DAF-11"/>
      <sheetName val="DAFT-12"/>
      <sheetName val="Pipe"/>
      <sheetName val="FITT"/>
      <sheetName val="valve"/>
      <sheetName val="Dafmat"/>
      <sheetName val="Metode"/>
      <sheetName val="sch"/>
      <sheetName val="CP-1"/>
      <sheetName val="CP-2"/>
      <sheetName val="CP 3"/>
      <sheetName val="valve (2)"/>
      <sheetName val="AHSbj"/>
      <sheetName val="RAB"/>
      <sheetName val="DAF_2"/>
      <sheetName val="analisa SNI"/>
      <sheetName val="ANALISA GRS TENGAH"/>
      <sheetName val="H.Satuan"/>
      <sheetName val="Anls"/>
      <sheetName val="BAS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ILL"/>
      <sheetName val="BQrinci"/>
      <sheetName val="analvol"/>
      <sheetName val="Proses"/>
      <sheetName val="Bag_A"/>
      <sheetName val="Jam Alat"/>
      <sheetName val="Pintu"/>
      <sheetName val="Stone"/>
      <sheetName val="Tanah"/>
      <sheetName val="Rumput"/>
      <sheetName val="Item5"/>
      <sheetName val="Bitumen"/>
      <sheetName val="Concrete"/>
      <sheetName val="Misccl"/>
      <sheetName val="Rumus"/>
      <sheetName val="Gorong-2"/>
      <sheetName val="H-quarry"/>
      <sheetName val="Pas-batu"/>
      <sheetName val="Resiko"/>
      <sheetName val="IDDLE"/>
      <sheetName val="Gal_C"/>
      <sheetName val="Lab"/>
      <sheetName val="Pareto"/>
      <sheetName val="Vol Lining"/>
      <sheetName val="Kapasitas"/>
      <sheetName val="Rekap"/>
      <sheetName val="Jadwal"/>
      <sheetName val="Fleet"/>
      <sheetName val="Mobilisasi"/>
      <sheetName val="Vol K.225"/>
      <sheetName val="H_Satuan"/>
      <sheetName val="Analisa &amp; Upah"/>
      <sheetName val="Unit Rate"/>
      <sheetName val="H_Satuan1"/>
      <sheetName val="Jam_Alat"/>
      <sheetName val="Vol_Lining"/>
      <sheetName val="Vol_K_225"/>
      <sheetName val="harsat"/>
      <sheetName val="ESCON"/>
      <sheetName val="villa"/>
      <sheetName val="D.BOARD LAMA"/>
      <sheetName val="Bill 5 Summary"/>
      <sheetName val="Bank"/>
      <sheetName val="Bunga"/>
      <sheetName val="BAHAN"/>
      <sheetName val="Mark-up"/>
      <sheetName val="ANHAR"/>
      <sheetName val="D.1.7"/>
      <sheetName val="D.1.5"/>
      <sheetName val="D.2.3"/>
      <sheetName val="D.2.2"/>
      <sheetName val="Analisa _ Upah"/>
      <sheetName val="AC_C"/>
      <sheetName val="HARGA MATERIAL"/>
      <sheetName val="AHSbj"/>
      <sheetName val="Daf 1"/>
      <sheetName val="F 3-8"/>
      <sheetName val="Hrg Bhn"/>
      <sheetName val="RAB Arsitek"/>
      <sheetName val="analisa"/>
      <sheetName val="BQ ME"/>
      <sheetName val="anal"/>
      <sheetName val="struktur tdk dipakai"/>
      <sheetName val="MAP"/>
      <sheetName val="FORM X COST"/>
      <sheetName val="Har_mat"/>
      <sheetName val="351BQMCN"/>
      <sheetName val="Bill_Qua"/>
      <sheetName val="Upah &amp; Bahan"/>
      <sheetName val="data"/>
      <sheetName val="MAPDC"/>
      <sheetName val="ALUMUNIUM"/>
      <sheetName val="Daf Harga"/>
      <sheetName val="An_ Harga"/>
      <sheetName val="Harsat Upah"/>
      <sheetName val="Harsat Pekerjaan"/>
      <sheetName val="A"/>
      <sheetName val="GD 14"/>
      <sheetName val="DAF-BAHAN"/>
      <sheetName val="DAF-UPAH"/>
      <sheetName val="HARSAT BAHAN"/>
      <sheetName val="Bill 4 Summary"/>
      <sheetName val="Bill 3 Summary"/>
      <sheetName val="BQ-E20-02(Rp)"/>
      <sheetName val="K725"/>
      <sheetName val="L4"/>
      <sheetName val="K33H"/>
      <sheetName val="K621"/>
      <sheetName val="K819"/>
      <sheetName val="K331"/>
      <sheetName val="ALAT"/>
      <sheetName val="Bill 2.4."/>
      <sheetName val="Bill 2 Summary"/>
      <sheetName val="Analisa Harga"/>
      <sheetName val="Agregat Halus &amp; Kasar"/>
      <sheetName val="BQ-IABK"/>
      <sheetName val="Input"/>
      <sheetName val="FINISHING"/>
      <sheetName val="bilangan"/>
      <sheetName val="I-ME"/>
      <sheetName val="Analisa Upah &amp; Bahan Plum"/>
      <sheetName val="Marshal"/>
      <sheetName val="MON_OH"/>
      <sheetName val="rab-str.Adm"/>
      <sheetName val="Summary"/>
      <sheetName val="B.T"/>
      <sheetName val="BQ"/>
      <sheetName val="hsp-STR-ARS"/>
      <sheetName val="Div2"/>
      <sheetName val="As"/>
      <sheetName val="Mob"/>
      <sheetName val="Cash Flow bulanan"/>
      <sheetName val="Cover Daf-2"/>
      <sheetName val="Material"/>
      <sheetName val="HARGA ALAT"/>
      <sheetName val="KET"/>
      <sheetName val="Subkon"/>
      <sheetName val="Equip"/>
      <sheetName val="Utilitas"/>
      <sheetName val="61004"/>
      <sheetName val="sub"/>
      <sheetName val="Als Struk"/>
      <sheetName val="4"/>
      <sheetName val="DAF-2"/>
      <sheetName val="EE-PROP"/>
      <sheetName val="Bill 2_4_"/>
      <sheetName val="Daftar Harga"/>
      <sheetName val="Daftar Upah"/>
      <sheetName val="ANALISA GRS TENGAH"/>
      <sheetName val="Anl"/>
      <sheetName val="HSD"/>
      <sheetName val="data Masjid Ksrn"/>
      <sheetName val="RAB Interior"/>
      <sheetName val="BAU"/>
      <sheetName val="ANHSSat"/>
      <sheetName val="Cover"/>
      <sheetName val="harga bahan"/>
      <sheetName val="harga upah"/>
      <sheetName val="SCHEDULE"/>
      <sheetName val="Database"/>
      <sheetName val="basic"/>
      <sheetName val="Data Ktr Bupati Tapsel"/>
      <sheetName val="Anl.Sipil"/>
      <sheetName val="Hardas"/>
      <sheetName val="alm"/>
      <sheetName val="Dashboard"/>
      <sheetName val="SORT"/>
      <sheetName val="Economic Assumptions"/>
      <sheetName val="slab"/>
      <sheetName val="Urai _Resap pengikat"/>
      <sheetName val="3.Mob"/>
      <sheetName val="BHN"/>
      <sheetName val="Harga Satuan"/>
      <sheetName val="Analisa SNI"/>
      <sheetName val="har-sat"/>
      <sheetName val="HB "/>
      <sheetName val="DHS"/>
      <sheetName val="BQ "/>
      <sheetName val="daf-3(OK)"/>
      <sheetName val="daf-7(OK)"/>
      <sheetName val="Fill this out first..."/>
      <sheetName val="extern"/>
      <sheetName val="Bangunan Utama"/>
      <sheetName val="Analisa Gabungan"/>
      <sheetName val="upah"/>
      <sheetName val="STRUKTUR-1"/>
      <sheetName val="BILL 1"/>
      <sheetName val="BOQ1"/>
      <sheetName val="ref"/>
      <sheetName val="Sheet1"/>
      <sheetName val="PRD 01-7"/>
      <sheetName val="PRD 01-8"/>
      <sheetName val="PRD 01-11"/>
      <sheetName val="DCost-4"/>
      <sheetName val="PRD 01-10"/>
      <sheetName val=" Harsat Baru"/>
      <sheetName val="Rab Struktur"/>
      <sheetName val="perhitungan indeks"/>
      <sheetName val="Perhitungan Besi"/>
      <sheetName val="Analisa Harga Satuan"/>
      <sheetName val="Hit Vol Str Jambi"/>
      <sheetName val="Analisa 2"/>
      <sheetName val="AC"/>
      <sheetName val="Perhit.Alat"/>
      <sheetName val="Sat Bahan"/>
      <sheetName val="Sat Alat"/>
      <sheetName val="Sat Upah"/>
      <sheetName val="REKAP ANALISA SESUAI PU"/>
      <sheetName val="ANALISA STRUKTUR "/>
      <sheetName val="REKAP ANALISA TO PRINT"/>
      <sheetName val="Analisa HSP"/>
      <sheetName val="Upah dan Bahan"/>
      <sheetName val="5-Digit"/>
      <sheetName val="RL-01"/>
      <sheetName val="#REF!"/>
      <sheetName val="arab"/>
      <sheetName val="HrgUpahBahan"/>
      <sheetName val="ANALISA SM"/>
      <sheetName val="Fins-Beng&amp;Fas"/>
      <sheetName val="SITE-E"/>
      <sheetName val="Kabel"/>
      <sheetName val="ANALISA PEK.UMUM"/>
      <sheetName val="RAP"/>
      <sheetName val="RAB_DURI"/>
      <sheetName val="Alat &amp; Bahan"/>
      <sheetName val="TJ1Q47"/>
      <sheetName val="Sch"/>
      <sheetName val="I-KAMAR"/>
      <sheetName val="Daft.Kuantitas"/>
      <sheetName val="ANALISA ALAT BERAT"/>
      <sheetName val="Ana"/>
      <sheetName val="HL"/>
      <sheetName val="MASTER"/>
      <sheetName val="hs_str"/>
      <sheetName val="UBA"/>
      <sheetName val="Schedulle(S-curve)Break"/>
      <sheetName val="BIALANG"/>
      <sheetName val="MENU"/>
      <sheetName val="Rupa2"/>
      <sheetName val="DETAIL"/>
      <sheetName val="BOW"/>
      <sheetName val="N-AC"/>
      <sheetName val="Pipa 200"/>
      <sheetName val="SEX"/>
      <sheetName val="DAF_1"/>
      <sheetName val="Analisa Quarry"/>
      <sheetName val="Peralatan"/>
      <sheetName val="Informasi"/>
      <sheetName val="HARGA DASAR"/>
      <sheetName val="boq"/>
      <sheetName val="O&amp;O-Alat"/>
      <sheetName val="Bill of Qty"/>
      <sheetName val="Rekap Direct Cost"/>
      <sheetName val="Analisa 021"/>
      <sheetName val="R A B"/>
      <sheetName val="TE TS FA LAN MATV"/>
      <sheetName val="BAG-2"/>
      <sheetName val="TOT_RAP"/>
      <sheetName val="black_out"/>
      <sheetName val="610.07A"/>
      <sheetName val="BasicPrice"/>
      <sheetName val="H_Satuan2"/>
      <sheetName val="Jam_Alat1"/>
      <sheetName val="Vol_Lining1"/>
      <sheetName val="Vol_K_2251"/>
      <sheetName val="Bill rekap"/>
      <sheetName val="9-1차이내역"/>
      <sheetName val="HARDAS PERKIM 2"/>
      <sheetName val="RPP01 6"/>
      <sheetName val="pricelist"/>
      <sheetName val="AKUN"/>
      <sheetName val="Sis Hidrol"/>
      <sheetName val="Brk Dwn Sipil"/>
      <sheetName val="Pipa 10 mm"/>
      <sheetName val="Pipa 8 mm"/>
      <sheetName val="Pipa Fiber"/>
      <sheetName val="Pipa PE"/>
      <sheetName val="Rekap Tot"/>
      <sheetName val="kontribusi"/>
      <sheetName val="likuiditas"/>
      <sheetName val="Manajerial"/>
      <sheetName val="revenue"/>
      <sheetName val="progres sub unv"/>
      <sheetName val="rework"/>
      <sheetName val="CCO"/>
      <sheetName val="SPEC"/>
      <sheetName val="MAPP"/>
      <sheetName val="4-MVAC"/>
      <sheetName val="MB_SOFTCOST_DETAIL"/>
      <sheetName val="SOFTCOST_R2"/>
      <sheetName val="HARDCOST"/>
      <sheetName val="MB_GENERAL"/>
      <sheetName val="HargaSat"/>
      <sheetName val="TP ALAT"/>
      <sheetName val="bhn,upah,alat"/>
      <sheetName val="Ans Kom Precast"/>
      <sheetName val="Harga"/>
      <sheetName val="RESUME"/>
      <sheetName val="BILL OF QUANTITY"/>
      <sheetName val="ANAL2"/>
      <sheetName val="dil"/>
      <sheetName val="dild"/>
      <sheetName val="dti"/>
      <sheetName val="H-SATUAN"/>
      <sheetName val=" R A B"/>
      <sheetName val="H.SAT"/>
      <sheetName val="billed"/>
      <sheetName val="COST TOGO"/>
      <sheetName val="report"/>
      <sheetName val="antisipasi"/>
      <sheetName val="UPAH BAHAN ARST"/>
      <sheetName val="6106"/>
      <sheetName val="met bab3"/>
      <sheetName val="anal bab8"/>
      <sheetName val="ANS STR"/>
      <sheetName val="HARGA BAHAN UPAH"/>
      <sheetName val="D.BOARD"/>
      <sheetName val="hsp_STR_ARS"/>
      <sheetName val="CH"/>
      <sheetName val="Analisa STR"/>
      <sheetName val="Mall"/>
      <sheetName val="FORM_X_COST"/>
      <sheetName val="Bill_5_Summary"/>
      <sheetName val="GD_14"/>
      <sheetName val="Analisa_&amp;_Upah"/>
      <sheetName val="D_BOARD_LAMA"/>
      <sheetName val="HARSAT_BAHAN"/>
      <sheetName val="Bill_4_Summary"/>
      <sheetName val="Bill_3_Summary"/>
      <sheetName val="Analisa___Upah"/>
      <sheetName val="HARGA_MATERIAL"/>
      <sheetName val="Bill_2_Summary"/>
      <sheetName val="Hrg_Bhn"/>
      <sheetName val="RAB_Arsitek"/>
      <sheetName val="BQ_ME"/>
      <sheetName val="struktur_tdk_dipakai"/>
      <sheetName val="Analisa_Harga"/>
      <sheetName val="Agregat_Halus_&amp;_Kasar"/>
      <sheetName val="Daf_Harga"/>
      <sheetName val="An__Harga"/>
      <sheetName val="Upah_&amp;_Bahan"/>
      <sheetName val="D_1_7"/>
      <sheetName val="D_1_5"/>
      <sheetName val="D_2_3"/>
      <sheetName val="D_2_2"/>
      <sheetName val="Bill_2_4_"/>
      <sheetName val="B_T"/>
      <sheetName val="harga_bahan"/>
      <sheetName val="harga_upah"/>
      <sheetName val="Bill_2_4_1"/>
      <sheetName val="Daftar_Harga"/>
      <sheetName val="Daftar_Upah"/>
      <sheetName val="ANALISA_GRS_TENGAH"/>
      <sheetName val="Unit_Rate"/>
      <sheetName val="F_3-8"/>
      <sheetName val="Harsat_Upah"/>
      <sheetName val="Harsat_Pekerjaan"/>
      <sheetName val="PRD_01-7"/>
      <sheetName val="PRD_01-8"/>
      <sheetName val="PRD_01-11"/>
      <sheetName val="PRD_01-10"/>
      <sheetName val="_Harsat_Baru"/>
      <sheetName val="Rab_Struktur"/>
      <sheetName val="perhitungan_indeks"/>
      <sheetName val="Analisa_Upah_&amp;_Bahan_Plum"/>
      <sheetName val="rab-str_Adm"/>
      <sheetName val="Cash_Flow_bulanan"/>
      <sheetName val="Cover_Daf-2"/>
      <sheetName val="HARGA_ALAT"/>
      <sheetName val="Als_Struk"/>
      <sheetName val="data_Masjid_Ksrn"/>
      <sheetName val="RAB_Interior"/>
      <sheetName val="Bangunan_Utama"/>
      <sheetName val="BILL_1"/>
      <sheetName val="Sat_Bahan"/>
      <sheetName val="Sat_Alat"/>
      <sheetName val="Sat_Upah"/>
      <sheetName val="Analisa_SNI"/>
      <sheetName val="Anal-2"/>
      <sheetName val="Hrg Bhn (2)"/>
      <sheetName val="BAG_2"/>
      <sheetName val="PANELKAST"/>
      <sheetName val="Upah&amp;Bahan"/>
      <sheetName val="An_pdkg"/>
      <sheetName val="Unit"/>
      <sheetName val="Mat.Elk"/>
      <sheetName val="Mat.Mek"/>
      <sheetName val="AHS Isolasi"/>
      <sheetName val="ahsAC"/>
      <sheetName val="Duct"/>
      <sheetName val="AHS"/>
      <sheetName val="OHD"/>
      <sheetName val="B.as"/>
      <sheetName val="penawaran baja"/>
      <sheetName val="Pos 4-1"/>
      <sheetName val="DCF SD JUNI 04"/>
      <sheetName val="alok_bunga"/>
      <sheetName val="II.1 STR GED A"/>
      <sheetName val="Based KV, palembang &amp; KJI"/>
      <sheetName val="KOEF"/>
      <sheetName val="struktur"/>
      <sheetName val="Bor Pile"/>
      <sheetName val="REKAP A BESAR"/>
      <sheetName val="Str BT"/>
      <sheetName val="Analysis"/>
      <sheetName val="Analysis2"/>
      <sheetName val="BINA GRAFINDO"/>
      <sheetName val="BINA MITRA "/>
      <sheetName val="DAOUD MATULA"/>
      <sheetName val="MAHRUM NISA"/>
      <sheetName val="PURWANTO"/>
      <sheetName val="RISMAN"/>
      <sheetName val="RUDI SAIFIN"/>
      <sheetName val="SUCOFINDO"/>
      <sheetName val="BREAKER"/>
      <sheetName val="IDLE ALAT"/>
      <sheetName val="SAP"/>
      <sheetName val="ARSITEKTUR"/>
      <sheetName val="대비표"/>
      <sheetName val="Rekap Anal"/>
      <sheetName val="Rek"/>
      <sheetName val="ALATBERAT"/>
      <sheetName val="tabel berat"/>
      <sheetName val="MADC"/>
      <sheetName val="Manpower"/>
      <sheetName val="Equipt,Tools&amp;Cons"/>
      <sheetName val="DAF-1"/>
      <sheetName val="PRY01-1"/>
      <sheetName val="PRY02"/>
      <sheetName val="daf harga (reil)"/>
      <sheetName val=" Biaya alat jam (reil)"/>
      <sheetName val="Anal-Grout!Back!Water"/>
      <sheetName val=" Biaya alat jam"/>
      <sheetName val="AHSP"/>
      <sheetName val="Accept. Letter"/>
      <sheetName val="HS"/>
      <sheetName val="PRELI-CAP"/>
      <sheetName val="DAPRO"/>
      <sheetName val="BL"/>
      <sheetName val="SBDY"/>
      <sheetName val="ANPRO"/>
      <sheetName val="Sum"/>
      <sheetName val="L_O&amp;O"/>
      <sheetName val="an-satuan"/>
      <sheetName val="RAB"/>
      <sheetName val="D-3"/>
      <sheetName val="sai"/>
      <sheetName val="PDP"/>
      <sheetName val="RPP01-1"/>
      <sheetName val="MAT"/>
      <sheetName val="UP"/>
      <sheetName val="Kode"/>
      <sheetName val="Hst_mat"/>
      <sheetName val="ALAT-1"/>
      <sheetName val="H Sat Jembatan"/>
      <sheetName val="Ana PasBatu 7.4"/>
      <sheetName val="uph"/>
      <sheetName val="Grading Tahap 1"/>
      <sheetName val="SUMBER DAYA"/>
      <sheetName val="ANALISA SNI'07(ubh bgsting)"/>
      <sheetName val="STR PODIUM"/>
      <sheetName val="STR PODIUM (2)"/>
      <sheetName val="REKAP STR"/>
      <sheetName val="REKAP ME CSPL"/>
      <sheetName val="Faktor"/>
      <sheetName val="HSATUAN"/>
      <sheetName val="POL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DIV.1"/>
      <sheetName val="BIL"/>
      <sheetName val="PI"/>
      <sheetName val="PileCap"/>
      <sheetName val="2. MVAC R1"/>
      <sheetName val="Rinci-Biaya"/>
      <sheetName val="Rinci-Pendapatan"/>
      <sheetName val="RAB ME"/>
      <sheetName val="sheet 2"/>
      <sheetName val="hrg-dsr"/>
      <sheetName val="Harga Satuan (T.P.)"/>
      <sheetName val="Analisa HSP (T.P.)"/>
      <sheetName val="WAYANG"/>
      <sheetName val="DB"/>
      <sheetName val="Sheet15"/>
      <sheetName val="An Struktur"/>
      <sheetName val="Unit Rate (2)"/>
      <sheetName val="Elec-ins"/>
      <sheetName val="DATA1"/>
      <sheetName val="div-2"/>
      <sheetName val="Input Data"/>
      <sheetName val="GVL§CT"/>
      <sheetName val="Allowance"/>
      <sheetName val="SPJ"/>
      <sheetName val="Gaji"/>
      <sheetName val="Anals.1"/>
      <sheetName val="An H.Sat Pek.Ut"/>
      <sheetName val="Calcu 02"/>
      <sheetName val="inter"/>
      <sheetName val="beton"/>
      <sheetName val="CashFlow"/>
      <sheetName val="PekTanah"/>
      <sheetName val="Piling"/>
      <sheetName val="RANGKUM"/>
      <sheetName val="InputAlat"/>
      <sheetName val="Dewatering"/>
      <sheetName val="Jalan"/>
      <sheetName val="Jembatan"/>
      <sheetName val="River Protect"/>
      <sheetName val="SAT-DAS"/>
      <sheetName val="pricing"/>
      <sheetName val="DEPRE 05"/>
      <sheetName val="LR-OKT-06"/>
      <sheetName val="DivVI"/>
      <sheetName val="UPH,BHN,ALT"/>
      <sheetName val="bidang"/>
      <sheetName val="Perm. Test"/>
      <sheetName val="DU&amp;B"/>
      <sheetName val="H_Satuan3"/>
      <sheetName val="Jam_Alat2"/>
      <sheetName val="Vol_Lining2"/>
      <sheetName val="Vol_K_2252"/>
      <sheetName val="progres_sub_unv"/>
      <sheetName val="3_Mob"/>
      <sheetName val="Harga_Dasar"/>
      <sheetName val="HARDAS_PERKIM_2"/>
      <sheetName val="TE_TS_FA_LAN_MATV"/>
      <sheetName val="ANALISA_PEK_UMUM"/>
      <sheetName val="Data_Ktr_Bupati_Tapsel"/>
      <sheetName val="Anl_Sipil"/>
      <sheetName val="Analisa_Quarry"/>
      <sheetName val="HB_"/>
      <sheetName val="BQ_"/>
      <sheetName val="Analisa_STR"/>
      <sheetName val="Ans_Kom_Precast"/>
      <sheetName val="Upah_dan_Bahan"/>
      <sheetName val="Analisa_2"/>
      <sheetName val="Fill_this_out_first___"/>
      <sheetName val="Analisa_HSP"/>
      <sheetName val="Perhit_Alat"/>
      <sheetName val="Economic_Assumptions"/>
      <sheetName val="Urai__Resap_pengikat"/>
      <sheetName val="610_07A"/>
      <sheetName val="Perhitungan_Besi"/>
      <sheetName val="Analisa_Gabungan"/>
      <sheetName val="Bill_of_Qty"/>
      <sheetName val="Bill_rekap"/>
      <sheetName val="Pipa_200"/>
      <sheetName val="Daft_Kuantitas"/>
      <sheetName val="ANALISA_ALAT_BERAT"/>
      <sheetName val="Harga_Satuan"/>
      <sheetName val="RPP01_6"/>
      <sheetName val="Alat_&amp;_Bahan"/>
      <sheetName val="o rekap#4"/>
      <sheetName val="BQ-Str"/>
      <sheetName val="C3"/>
      <sheetName val="1.Cover"/>
      <sheetName val="Rekapitulasi"/>
      <sheetName val="01A- RAB"/>
      <sheetName val="dongia (2)"/>
      <sheetName val="giathanh1"/>
      <sheetName val="DON GIA"/>
      <sheetName val="THPDMoi  (2)"/>
      <sheetName val="lam-moi"/>
      <sheetName val="gtrinh"/>
      <sheetName val="#REF"/>
      <sheetName val="thao-go"/>
      <sheetName val="CHITIET VL-NC"/>
      <sheetName val="CHITIET VL-NC-TT -1p"/>
      <sheetName val="VC"/>
      <sheetName val="TH XL"/>
      <sheetName val="chitiet"/>
      <sheetName val="Tiepdia"/>
      <sheetName val="CHITIET VL-NC-TT-3p"/>
      <sheetName val="TONGKE-HT"/>
      <sheetName val="t-h HA THE"/>
      <sheetName val="TDTKP"/>
      <sheetName val="TDTKP1"/>
      <sheetName val="TONGKE3p "/>
      <sheetName val="Rekap. ME"/>
      <sheetName val="B_T1"/>
      <sheetName val="Bill_5_Summary1"/>
      <sheetName val="Hrg_Bhn1"/>
      <sheetName val="RAB_Arsitek1"/>
      <sheetName val="FORM_X_COST1"/>
      <sheetName val="D_BOARD_LAMA1"/>
      <sheetName val="Analisa_&amp;_Upah1"/>
      <sheetName val="BQ_ME1"/>
      <sheetName val="struktur_tdk_dipakai1"/>
      <sheetName val="Bill_2_Summary1"/>
      <sheetName val="Analisa_Harga1"/>
      <sheetName val="Harga_Satuan_(T_P_)"/>
      <sheetName val="Analisa_HSP_(T_P_)"/>
      <sheetName val="Analisa_Harga_Satuan"/>
      <sheetName val="Hit_Vol_Str_Jambi"/>
      <sheetName val="D_BOARD"/>
      <sheetName val="B_as"/>
      <sheetName val="penawaran_baja"/>
      <sheetName val="Pos_4-1"/>
      <sheetName val="Rekap_Anal"/>
      <sheetName val="UPAH_BAHAN_ARST"/>
      <sheetName val="met_bab3"/>
      <sheetName val="anal_bab8"/>
      <sheetName val="II_1_STR_GED_A"/>
      <sheetName val="Sis_Hidrol"/>
      <sheetName val="Brk_Dwn_Sipil"/>
      <sheetName val="Pipa_10_mm"/>
      <sheetName val="Pipa_8_mm"/>
      <sheetName val="Pipa_Fiber"/>
      <sheetName val="Pipa_PE"/>
      <sheetName val="Rekap_Tot"/>
      <sheetName val="REKAP_ANALISA_SESUAI_PU"/>
      <sheetName val="ANALISA_STRUKTUR_"/>
      <sheetName val="REKAP_ANALISA_TO_PRINT"/>
      <sheetName val="TP_ALAT"/>
      <sheetName val="ANS_STR"/>
      <sheetName val="HARGA_BAHAN_UPAH"/>
      <sheetName val="An_Struktur"/>
      <sheetName val="Unit_Rate_(2)"/>
      <sheetName val="ANALISA_SM"/>
      <sheetName val="Rekap_Direct_Cost"/>
      <sheetName val="Analisa_021"/>
      <sheetName val="R_A_B"/>
      <sheetName val="BILL_OF_QUANTITY"/>
      <sheetName val="_R_A_B"/>
      <sheetName val="H_SAT"/>
      <sheetName val="COST_TOGO"/>
      <sheetName val="Hrg_Bhn_(2)"/>
      <sheetName val="Mat_Elk"/>
      <sheetName val="Mat_Mek"/>
      <sheetName val="AHS_Isolasi"/>
      <sheetName val="RAB_ME"/>
      <sheetName val="sheet_2"/>
      <sheetName val="REKAP_A_BESAR"/>
      <sheetName val="daf_harga_(reil)"/>
      <sheetName val="_Biaya_alat_jam_(reil)"/>
      <sheetName val="_Biaya_alat_jam"/>
      <sheetName val="jadw"/>
      <sheetName val="CC"/>
      <sheetName val="R. Upah"/>
      <sheetName val="R. Bahan"/>
      <sheetName val="R. Alat"/>
      <sheetName val="R. Subkont"/>
      <sheetName val="keb-BHN"/>
      <sheetName val="ANALISA "/>
      <sheetName val="HG-UPAH"/>
      <sheetName val="HG_JADI"/>
      <sheetName val="IPA1"/>
      <sheetName val="TSS"/>
      <sheetName val="7.ASAT"/>
      <sheetName val="7.DATA"/>
      <sheetName val="5.RBKI"/>
      <sheetName val="6.RBKA"/>
      <sheetName val="Analis harga"/>
      <sheetName val="D7(1)"/>
      <sheetName val="RAB AR&amp;STR"/>
      <sheetName val="Sat. Pek."/>
      <sheetName val="TB"/>
      <sheetName val="Balok L_2"/>
      <sheetName val="Spec ME"/>
      <sheetName val="ESC"/>
      <sheetName val="anal SNI"/>
      <sheetName val="HDS"/>
      <sheetName val="BREAKDOWN"/>
      <sheetName val="HaSa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Elektrikal"/>
      <sheetName val="Elektronik"/>
      <sheetName val="AC"/>
      <sheetName val="Plumbing"/>
      <sheetName val="spek"/>
      <sheetName val="rekap.evals"/>
      <sheetName val="elec.evals"/>
      <sheetName val="elka.evals"/>
      <sheetName val="AC.evals"/>
      <sheetName val="Plum.evals"/>
      <sheetName val="Pipe"/>
      <sheetName val="K"/>
      <sheetName val="H.Satuan"/>
      <sheetName val="ANALISA"/>
      <sheetName val="analisa ARS"/>
      <sheetName val="Isolasi Luar Dalam"/>
      <sheetName val="Isolasi Lu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XXX0"/>
      <sheetName val="000000"/>
      <sheetName val="harsat1"/>
      <sheetName val="ANALISA GRS TENGAH"/>
      <sheetName val="HARGA PEKERJAAN"/>
      <sheetName val="GRAND REKAP"/>
      <sheetName val="Elektrikal"/>
      <sheetName val="Pipe"/>
      <sheetName val="AHS "/>
      <sheetName val="H.Satuan"/>
      <sheetName val="data"/>
      <sheetName val="KP1590_E"/>
      <sheetName val="K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- Norelec"/>
      <sheetName val="ANALISA GRS SELATAN"/>
      <sheetName val="A LIS"/>
      <sheetName val="B _ Norelec"/>
      <sheetName val="DAF-9"/>
      <sheetName val="H.Satuan"/>
      <sheetName val="Material"/>
      <sheetName val="Cover"/>
      <sheetName val="ANALISA GRS TENG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ILL"/>
      <sheetName val="REKAP 1 SECTION"/>
      <sheetName val="DIREC COST"/>
      <sheetName val="BEKISTING"/>
      <sheetName val="form besi"/>
      <sheetName val="REKAP STRUCTURE"/>
      <sheetName val="BESI"/>
      <sheetName val="H_Satuan"/>
      <sheetName val="Rp"/>
      <sheetName val="Potongan"/>
      <sheetName val="BPM"/>
      <sheetName val="Master 1.0"/>
      <sheetName val="ANALISA GRS TENGAH"/>
      <sheetName val="H_Satuan1"/>
      <sheetName val="REKAP_1_SECTION"/>
      <sheetName val="DIREC_COST"/>
      <sheetName val="form_besi"/>
      <sheetName val="REKAP_STRUCTURE"/>
      <sheetName val="lamp. 12"/>
      <sheetName val="A-11 Steel Str (2)"/>
      <sheetName val="J"/>
      <sheetName val="4"/>
      <sheetName val="Pipe"/>
      <sheetName val="GRAND REKAP"/>
      <sheetName val="PLUMBING 2"/>
      <sheetName val="ANAL2"/>
      <sheetName val="SEX"/>
      <sheetName val="Analisa &amp; Upah"/>
      <sheetName val="Bahan"/>
      <sheetName val="FORM X COST"/>
      <sheetName val="ELEVATED SLAB"/>
      <sheetName val="ch"/>
      <sheetName val="rab"/>
      <sheetName val="HARGA MATERIAL"/>
      <sheetName val="HS"/>
      <sheetName val="induk1"/>
      <sheetName val="coeff"/>
      <sheetName val="BQ ARS"/>
      <sheetName val="an el"/>
      <sheetName val="rekap.c"/>
      <sheetName val="D4"/>
      <sheetName val="D6"/>
      <sheetName val="D7"/>
      <sheetName val="D8"/>
      <sheetName val="AHS"/>
      <sheetName val="BAHAN &amp; UPAH"/>
      <sheetName val="Analisa Upah &amp; Bahan Plum"/>
      <sheetName val="REQDELTA"/>
      <sheetName val="villa"/>
      <sheetName val="Material"/>
      <sheetName val="IPL_SCHEDULE"/>
      <sheetName val="I-KAMAR"/>
      <sheetName val="H-BHN"/>
      <sheetName val="HSTANAH.XLS"/>
      <sheetName val="351BQMCN"/>
      <sheetName val="Analisa 2"/>
      <sheetName val="unit rate-b3"/>
      <sheetName val="JABATAN"/>
      <sheetName val="DATA"/>
      <sheetName val="Elektrikal"/>
      <sheetName val="Pos 4-1"/>
      <sheetName val="Harga "/>
      <sheetName val="vol. ARS"/>
      <sheetName val="anl"/>
      <sheetName val="kusen"/>
      <sheetName val="TOTAL SPK"/>
      <sheetName val="Mobilisasi"/>
      <sheetName val="Summary"/>
      <sheetName val="Cash2"/>
      <sheetName val="Analisa Upah _ Bahan Plum"/>
      <sheetName val="EK"/>
      <sheetName val="bhn "/>
      <sheetName val="Harsat"/>
      <sheetName val="Koefisien"/>
      <sheetName val="BID_PRC"/>
      <sheetName val="PRC_COMP"/>
      <sheetName val="Instalasi"/>
      <sheetName val="Supply Agrmnt"/>
      <sheetName val="AC_C"/>
      <sheetName val="Memb Schd"/>
      <sheetName val="Bengkel_str"/>
      <sheetName val="Bengkel_fin"/>
      <sheetName val="Pagar_hal"/>
      <sheetName val="Fasilitas"/>
      <sheetName val="JUDUL"/>
      <sheetName val="Hrg"/>
      <sheetName val="Analisa"/>
      <sheetName val="daftar Upah"/>
      <sheetName val="upah"/>
      <sheetName val="rab me (by owner) "/>
      <sheetName val="BQ (by owner)"/>
      <sheetName val="rab me (fisik)"/>
      <sheetName val="basic_price"/>
      <sheetName val="HSTANAH"/>
      <sheetName val="HSBETON"/>
      <sheetName val="D-1"/>
      <sheetName val="Cover"/>
      <sheetName val="Bill of Qty MEP"/>
      <sheetName val="Basement Estimate"/>
      <sheetName val="HARGA ME"/>
      <sheetName val="As"/>
      <sheetName val="Estimate"/>
      <sheetName val="01A- RAB"/>
      <sheetName val="BQ"/>
      <sheetName val="Hargamat"/>
      <sheetName val="Analisa Harga Satuan"/>
      <sheetName val="INDEKS"/>
      <sheetName val="tknk"/>
      <sheetName val="A"/>
      <sheetName val="CV"/>
      <sheetName val="Harga Bahan"/>
      <sheetName val="rek det 1-3"/>
      <sheetName val="Du_lieu"/>
      <sheetName val="satuan_pek_ars"/>
      <sheetName val="REKAP"/>
      <sheetName val="Progres"/>
      <sheetName val="Currency Rate"/>
      <sheetName val="HPP"/>
      <sheetName val="HSD"/>
      <sheetName val="Indirect Cost"/>
      <sheetName val="SERVICES FEE"/>
      <sheetName val="Foundation"/>
      <sheetName val="Pancang"/>
      <sheetName val="BD Cvl"/>
      <sheetName val="Diskon"/>
      <sheetName val="Conveyor"/>
      <sheetName val="Erection SS"/>
      <sheetName val="Civil-Structure"/>
      <sheetName val="UAHS"/>
      <sheetName val="Eng"/>
      <sheetName val="단중표"/>
      <sheetName val="Sheet1"/>
      <sheetName val="Sheet6"/>
      <sheetName val="RAB_HREZ"/>
      <sheetName val="ANAL_HREZ"/>
      <sheetName val="Upah Bahan"/>
      <sheetName val="ISBL-CIV"/>
      <sheetName val="Daf 1"/>
      <sheetName val="Harga ME "/>
      <sheetName val="MAP"/>
      <sheetName val="POS-4.1"/>
      <sheetName val="Rekap Dc"/>
      <sheetName val="PHU 05"/>
      <sheetName val="MAP-2"/>
      <sheetName val="HB "/>
      <sheetName val="daftar harga"/>
      <sheetName val="struktur"/>
      <sheetName val="ESCON"/>
      <sheetName val="APP-9"/>
      <sheetName val="hsat-SD"/>
      <sheetName val="an-satuan"/>
      <sheetName val="Rekap-SD"/>
      <sheetName val="REF.ONLY"/>
      <sheetName val="Informasi"/>
      <sheetName val="Master_1_0"/>
      <sheetName val="HIDRO"/>
      <sheetName val="Scedule"/>
      <sheetName val="A Paint Jotun Penguard"/>
      <sheetName val="BOQ ori"/>
      <sheetName val="Harga satuan"/>
      <sheetName val="crewlist S"/>
      <sheetName val="prog-mgu"/>
      <sheetName val="Hrg_Sat"/>
      <sheetName val="tb"/>
      <sheetName val="H_Satuan2"/>
      <sheetName val="REKAP_1_SECTION1"/>
      <sheetName val="DIREC_COST1"/>
      <sheetName val="form_besi1"/>
      <sheetName val="REKAP_STRUCTURE1"/>
      <sheetName val="lamp__12"/>
      <sheetName val="GRAND_REKAP"/>
      <sheetName val="A-11_Steel_Str_(2)"/>
      <sheetName val="Analisa_Upah_&amp;_Bahan_Plum"/>
      <sheetName val="ANALISA_GRS_TENGAH"/>
      <sheetName val="BAHAN_&amp;_UPAH"/>
      <sheetName val="Analisa_&amp;_Upah"/>
      <sheetName val="LO"/>
      <sheetName val="DAF-1"/>
      <sheetName val="Testing"/>
      <sheetName val="BM"/>
      <sheetName val="koef"/>
      <sheetName val="FORM 3A"/>
      <sheetName val="Perhitungan RAB"/>
      <sheetName val="Pt"/>
      <sheetName val="metode"/>
      <sheetName val="Mon Upah"/>
      <sheetName val="NM"/>
      <sheetName val="LIFT DOM"/>
      <sheetName val="dboard( asli)"/>
      <sheetName val="RAB STR JETTY &amp; F.PENUNJANG"/>
      <sheetName val="NAME"/>
      <sheetName val="HB0703"/>
      <sheetName val="Analisa RAB"/>
      <sheetName val="gaji"/>
      <sheetName val="Tabel_Bantu"/>
      <sheetName val="harga2014"/>
      <sheetName val="RAB RIIL kayu"/>
      <sheetName val="B-P"/>
      <sheetName val="HARSAT-lhn"/>
      <sheetName val="Peralatan"/>
      <sheetName val="Unit Rate Indirect"/>
      <sheetName val="Rkp"/>
      <sheetName val="BE-02"/>
      <sheetName val="Analisa Tekhnis"/>
      <sheetName val="견적기준"/>
      <sheetName val="dia-in"/>
      <sheetName val="ahas-ins"/>
      <sheetName val="Sub"/>
      <sheetName val="UMUM"/>
      <sheetName val="ANGGARAN"/>
      <sheetName val="grafik"/>
      <sheetName val="pemasaran2013"/>
      <sheetName val="3. KONTRAK(stu)"/>
      <sheetName val="Anls"/>
      <sheetName val="Hrg-Das"/>
      <sheetName val="Anal-1"/>
      <sheetName val="DAF-2"/>
      <sheetName val="Fill this out first___"/>
      <sheetName val="AC"/>
      <sheetName val="HRG BHN"/>
      <sheetName val="3-DIV5"/>
      <sheetName val="Sit1"/>
      <sheetName val="DKH"/>
      <sheetName val="AnalisaSIPIL RIIL RAP"/>
      <sheetName val="SUB TOTAL___"/>
      <sheetName val="ANALISA GR_x0000__x0000__x0000__x0000__x0000_GAH"/>
      <sheetName val="Analisa RAP"/>
      <sheetName val="Bahan B"/>
      <sheetName val="RAP"/>
      <sheetName val="Telusur"/>
      <sheetName val="Upah B"/>
      <sheetName val="KP1590_E"/>
      <sheetName val="I_KAMAR"/>
      <sheetName val="DivX"/>
      <sheetName val="FORM_X_COST"/>
      <sheetName val="Analisa_Upah___Bahan_Plum"/>
      <sheetName val="rekap_c"/>
      <sheetName val="HSTANAH_XLS"/>
      <sheetName val="PLUMBING_2"/>
      <sheetName val="BQ_ARS"/>
      <sheetName val="bhn_"/>
      <sheetName val="Supply_Agrmnt"/>
      <sheetName val="an_el"/>
      <sheetName val="Memb_Schd"/>
      <sheetName val="daftar_Upah"/>
      <sheetName val="Pos_4-1"/>
      <sheetName val="Harga_"/>
      <sheetName val="vol__ARS"/>
      <sheetName val="TOTAL_SPK"/>
      <sheetName val="POS-4_1"/>
      <sheetName val="Rekap_Dc"/>
      <sheetName val="PHU_05"/>
      <sheetName val="Bill_of_Qty_MEP"/>
      <sheetName val="Basement_Estimate"/>
      <sheetName val="HARGA_ME"/>
      <sheetName val="Analisa_2"/>
      <sheetName val="HARGA_MATERIAL"/>
      <sheetName val="ELEVATED_SLAB"/>
      <sheetName val="unit_rate-b3"/>
      <sheetName val="rab_me_(by_owner)_"/>
      <sheetName val="BQ_(by_owner)"/>
      <sheetName val="rab_me_(fisik)"/>
      <sheetName val="01A-_RAB"/>
      <sheetName val="Analisa_Harga_Satuan"/>
      <sheetName val="Harga_Bahan"/>
      <sheetName val="Daf_1"/>
      <sheetName val="ANALISA GR"/>
      <sheetName val="ANALISA GR?????GAH"/>
      <sheetName val="G_SUMMARY"/>
      <sheetName val="AHS (ci,str,ars)"/>
      <sheetName val="bukan PNS"/>
      <sheetName val="i-j. Pengalaman"/>
      <sheetName val="PENAWARAN"/>
      <sheetName val="610.04"/>
      <sheetName val="HSA &amp; PAB"/>
      <sheetName val="Harga Upah "/>
      <sheetName val="TOTAL"/>
      <sheetName val="BAHAN-2"/>
      <sheetName val="TOEVOER"/>
      <sheetName val="BQ PABX"/>
      <sheetName val="BAHAN "/>
      <sheetName val="JUML-SDM"/>
      <sheetName val="PileCap"/>
      <sheetName val="TS"/>
      <sheetName val="Mall"/>
      <sheetName val="HPP TOTAL"/>
      <sheetName val="HPP 3 Tower"/>
      <sheetName val="2-AHSP"/>
      <sheetName val="???"/>
      <sheetName val="Harsat Pekerjaan"/>
      <sheetName val="COST"/>
      <sheetName val="D2.4"/>
      <sheetName val="D3-3"/>
      <sheetName val="D4.3 (TE)"/>
      <sheetName val="D5.3 (TF) "/>
      <sheetName val="D8.3 (TJ)"/>
      <sheetName val="17.ALS-saluran+BC"/>
      <sheetName val="HARGA UPAH"/>
      <sheetName val="Sewa Alat-1"/>
      <sheetName val="fill in first"/>
      <sheetName val="Unit Cost"/>
      <sheetName val="Harga"/>
      <sheetName val="Door &amp; Window Podium"/>
      <sheetName val="San PD"/>
      <sheetName val="Kuantitas &amp; Harga"/>
      <sheetName val="SITE-E"/>
      <sheetName val="DF-7 (2)"/>
      <sheetName val="DF-7"/>
      <sheetName val="ANALISA GR_____GAH"/>
      <sheetName val="Quantity"/>
      <sheetName val="SP"/>
      <sheetName val="Structure"/>
      <sheetName val="KEUANGAN"/>
      <sheetName val="RENCANA KERJA"/>
      <sheetName val="Scenario"/>
      <sheetName val="pricing"/>
      <sheetName val="GFA-20-N"/>
      <sheetName val="COST SUMM"/>
      <sheetName val="Agregat Halus &amp; Kasar"/>
      <sheetName val="PAKET 1"/>
      <sheetName val="RAB REVISI"/>
      <sheetName val="anal pipa"/>
      <sheetName val="Harsat Upah"/>
      <sheetName val="SBDY Jemb Tayan"/>
      <sheetName val="FORM 7"/>
      <sheetName val="Sheet3"/>
      <sheetName val="rekapan"/>
      <sheetName val="Evaporator"/>
      <sheetName val="Time Schedule"/>
      <sheetName val="Harga Sat Das"/>
      <sheetName val="NP"/>
      <sheetName val="Brdw"/>
      <sheetName val="Bill of Qty"/>
      <sheetName val="Lamp_V"/>
      <sheetName val="struktur tdk dipakai"/>
      <sheetName val="lam-moi"/>
      <sheetName val="SD (1)"/>
      <sheetName val="Progress"/>
      <sheetName val="Rumus"/>
      <sheetName val="5-Peralatan"/>
      <sheetName val="dasar"/>
      <sheetName val="HB_"/>
      <sheetName val="rek_det_1-3"/>
      <sheetName val="daftar_harga"/>
      <sheetName val="REF_ONLY"/>
      <sheetName val="Jabar"/>
      <sheetName val="Jateng"/>
      <sheetName val="Jatim"/>
      <sheetName val="Pusat"/>
      <sheetName val="Sulawesi"/>
      <sheetName val="Sumbagsel"/>
      <sheetName val="Str A"/>
      <sheetName val="Analisa Tend"/>
      <sheetName val="Surat Pernyataan"/>
      <sheetName val="Indirect_Const"/>
      <sheetName val="Sum"/>
      <sheetName val="Rekap Direct Cost"/>
      <sheetName val="Anal "/>
      <sheetName val="H.SAT"/>
      <sheetName val="bhn-upah"/>
      <sheetName val="Ur_Pil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perbhn"/>
      <sheetName val="HARDAS"/>
      <sheetName val="waktu"/>
      <sheetName val="Harga Bahan &amp; Upah"/>
      <sheetName val="TABLE"/>
      <sheetName val="h-013211-2"/>
      <sheetName val="DFT_ HRG BHN _ UPAH"/>
      <sheetName val="ANALISA STR _ ARS"/>
      <sheetName val="Harsat Bahan"/>
      <sheetName val="Analisa Prov'07"/>
      <sheetName val="2. Informasi"/>
      <sheetName val="Terbilang"/>
      <sheetName val="HASAT DASAR"/>
      <sheetName val="Uraian Teknis"/>
      <sheetName val="Pricing-2"/>
      <sheetName val="Isolasi Luar Dalam"/>
      <sheetName val="Isolasi Luar"/>
      <sheetName val="PREAM"/>
      <sheetName val="Anls Hrg Sat"/>
      <sheetName val="bilangan"/>
      <sheetName val="JobSheet"/>
      <sheetName val="Ana-ALAT"/>
      <sheetName val="10 yr val"/>
      <sheetName val="Input"/>
      <sheetName val="Financials"/>
      <sheetName val="Harga bahan-1"/>
      <sheetName val="rekap1"/>
      <sheetName val="DETAIL POS 123"/>
      <sheetName val="___"/>
      <sheetName val="ahs1"/>
      <sheetName val="ahs3"/>
      <sheetName val="NEX24 DB"/>
      <sheetName val="Har Sat"/>
      <sheetName val="faktor"/>
      <sheetName val="Evaluasi"/>
      <sheetName val="SAT-DAS"/>
      <sheetName val="Personil"/>
      <sheetName val="Master"/>
      <sheetName val="Analisa (ok punya)"/>
      <sheetName val="H_Satuan3"/>
      <sheetName val="REKAP_1_SECTION2"/>
      <sheetName val="DIREC_COST2"/>
      <sheetName val="form_besi2"/>
      <sheetName val="REKAP_STRUCTURE2"/>
      <sheetName val="lamp__121"/>
      <sheetName val="Master_1_01"/>
      <sheetName val="GRAND_REKAP1"/>
      <sheetName val="A-11_Steel_Str_(2)1"/>
      <sheetName val="Analisa_&amp;_Upah1"/>
      <sheetName val="ANALISA_GRS_TENGAH1"/>
      <sheetName val="BAHAN_&amp;_UPAH1"/>
      <sheetName val="Analisa_Upah_&amp;_Bahan_Plum1"/>
      <sheetName val="17_ALS-saluran+BC"/>
      <sheetName val="HARGA_UPAH"/>
      <sheetName val="Sewa_Alat-1"/>
      <sheetName val="Harga_Sat_Das"/>
      <sheetName val="Harga_satuan"/>
      <sheetName val="crewlist_S"/>
      <sheetName val="Harga_ME_"/>
      <sheetName val="Upah_Bahan"/>
      <sheetName val="LIFT_DOM"/>
      <sheetName val="dboard(_asli)"/>
      <sheetName val="RAB_STR_JETTY_&amp;_F_PENUNJANG"/>
      <sheetName val="Currency_Rate"/>
      <sheetName val="Analisa_RAB"/>
      <sheetName val="FORM_3A"/>
      <sheetName val="Perhitungan_RAB"/>
      <sheetName val="RAB_RIIL_kayu"/>
      <sheetName val="Indirect_Cost"/>
      <sheetName val="SERVICES_FEE"/>
      <sheetName val="BD_Cvl"/>
      <sheetName val="Erection_SS"/>
      <sheetName val="Unit_Rate_Indirect"/>
      <sheetName val="概総括1"/>
      <sheetName val="電気設備表"/>
      <sheetName val="ANALISA GR_x0000__x0000__x0000_"/>
      <sheetName val="Bill 4.1"/>
      <sheetName val="61004"/>
      <sheetName val="anal_pipa"/>
      <sheetName val="Harsat_Upah"/>
      <sheetName val="PAKET_1"/>
      <sheetName val="Agregat_Halus_&amp;_Kasar"/>
      <sheetName val="bukan_PNS"/>
      <sheetName val="Mon_Upah"/>
      <sheetName val="Time_Schedule"/>
      <sheetName val="i-j__Pengalaman"/>
      <sheetName val="Analisa_Tekhnis"/>
      <sheetName val="3__KONTRAK(stu)"/>
      <sheetName val="HRG_BHN"/>
      <sheetName val="A_Paint_Jotun_Penguard"/>
      <sheetName val="BOQ_ori"/>
      <sheetName val="Fill_this_out_first___"/>
      <sheetName val="AnalisaSIPIL_RIIL_RAP"/>
      <sheetName val="SUB_TOTAL___"/>
      <sheetName val="ANALISA_GRGAH"/>
      <sheetName val="Analisa_RAP"/>
      <sheetName val="Bahan_B"/>
      <sheetName val="Upah_B"/>
      <sheetName val="HSA_&amp;_PAB"/>
      <sheetName val="Harga_Upah_"/>
      <sheetName val="2__Informasi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HASAT_DASAR"/>
      <sheetName val="SBDY_Jemb_Tayan"/>
      <sheetName val="Uraian_Teknis"/>
      <sheetName val="HRG BAHAN &amp; UPAH okk"/>
      <sheetName val="Analis Kusen okk"/>
      <sheetName val="Ana. PU"/>
      <sheetName val="1.B"/>
      <sheetName val="boq"/>
      <sheetName val="analisa panel"/>
      <sheetName val="H Satuan Dasar"/>
      <sheetName val="Bill rekap"/>
      <sheetName val="An-Alat"/>
      <sheetName val="Div2"/>
      <sheetName val="Amount"/>
      <sheetName val="hafele"/>
      <sheetName val="WRItten(2)"/>
      <sheetName val="Basic Price"/>
      <sheetName val="Unit Price"/>
      <sheetName val="ANALISA GR_x005f_x0000__x005f_x0000__x005f_x0000_"/>
      <sheetName val="BAG-2"/>
      <sheetName val="Price"/>
      <sheetName val="ARL"/>
      <sheetName val="CB"/>
      <sheetName val="KBL"/>
      <sheetName val="TRY"/>
      <sheetName val="SAT E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LE ALAT"/>
      <sheetName val="ATB pers (2)"/>
      <sheetName val="FOTO PR"/>
      <sheetName val="Sheet3"/>
      <sheetName val="G.umum"/>
      <sheetName val="SCHE vareto"/>
      <sheetName val="ATB pers"/>
      <sheetName val="BQ diva"/>
      <sheetName val="Item7"/>
      <sheetName val="MAT BARU AC"/>
      <sheetName val="H.Satuan"/>
      <sheetName val="CashFlow"/>
      <sheetName val="AC +"/>
      <sheetName val="an.ATB G"/>
      <sheetName val="an.AC"/>
      <sheetName val="an.ATB L"/>
      <sheetName val="ATB +"/>
      <sheetName val="Mat"/>
      <sheetName val="Alat DC"/>
      <sheetName val="Camp"/>
      <sheetName val="Kap.Tenaga"/>
      <sheetName val="H_Satuan"/>
      <sheetName val=""/>
      <sheetName val="Cover"/>
      <sheetName val="Kr tengahDiva"/>
      <sheetName val="HRG BHN"/>
      <sheetName val="IDLE_ALAT"/>
      <sheetName val="ATB_pers_(2)"/>
      <sheetName val="FOTO_PR"/>
      <sheetName val="G_umum"/>
      <sheetName val="SCHE_vareto"/>
      <sheetName val="ATB_pers"/>
      <sheetName val="BQ_diva"/>
      <sheetName val="MAT_BARU_AC"/>
      <sheetName val="H_Satuan1"/>
      <sheetName val="AC_+"/>
      <sheetName val="an_ATB_G"/>
      <sheetName val="an_AC"/>
      <sheetName val="an_ATB_L"/>
      <sheetName val="ATB_+"/>
      <sheetName val="Alat_DC"/>
      <sheetName val="Kap_Tenaga"/>
      <sheetName val="Agregat Halus &amp; Kasar"/>
      <sheetName val="FA"/>
      <sheetName val="Analisa HS"/>
      <sheetName val="Man Power"/>
      <sheetName val="DAPRO"/>
      <sheetName val="BL"/>
      <sheetName val="L3 An H Sat Mob"/>
      <sheetName val="LO"/>
      <sheetName val="Bill of Qty MEP"/>
      <sheetName val="BTL-Persiapan"/>
      <sheetName val="BTL-Bau"/>
      <sheetName val="BTL-alat"/>
      <sheetName val="BTL-Rupa"/>
      <sheetName val="escon"/>
      <sheetName val="Fin-Bengkel"/>
      <sheetName val="Fin-Showroom"/>
      <sheetName val="Hal_Pagar"/>
      <sheetName val="Str-Bengkel"/>
      <sheetName val="Str-Showroom"/>
      <sheetName val="EXTERNAL WORK"/>
      <sheetName val="01A- RAB"/>
      <sheetName val="AC-C"/>
      <sheetName val="A"/>
      <sheetName val="Fill this out first..."/>
      <sheetName val="SITE-E"/>
      <sheetName val="Fill this out first___"/>
      <sheetName val="5-Peralatan"/>
      <sheetName val="hardas"/>
      <sheetName val="BAG-2"/>
      <sheetName val="BHN"/>
      <sheetName val="Markup"/>
      <sheetName val="Isolasi Luar Dalam"/>
      <sheetName val="Isolasi Luar"/>
      <sheetName val="BASEMENT"/>
      <sheetName val="Anls"/>
      <sheetName val="Break_down"/>
      <sheetName val="alat,bahan,sub"/>
      <sheetName val="Equipment"/>
      <sheetName val="Subkon"/>
      <sheetName val="B - Norelec"/>
      <sheetName val="BQWH3"/>
      <sheetName val="GASATAGG.XLS"/>
      <sheetName val="Informasi"/>
      <sheetName val="WT-LIST"/>
      <sheetName val="1.B"/>
      <sheetName val="Bill No 2.1 Cold Water System"/>
      <sheetName val="Civil Works"/>
      <sheetName val="analysis"/>
      <sheetName val="L_Mechanical"/>
      <sheetName val="rab me (by owner) "/>
      <sheetName val="BQ (by owner)"/>
      <sheetName val="NS GD.UTAMA"/>
      <sheetName val="BoQ C4"/>
      <sheetName val="harga"/>
      <sheetName val="ANALISA"/>
      <sheetName val="rekap mekanikal"/>
      <sheetName val="LISTRIK"/>
      <sheetName val="F ALARM"/>
      <sheetName val="STD Lanjutan"/>
      <sheetName val="NS Lanjutan"/>
      <sheetName val="BAG_2"/>
      <sheetName val="Analisa _ Upah"/>
      <sheetName val="Analisa &amp; Upah"/>
      <sheetName val="Pipe"/>
      <sheetName val="LOADDAT"/>
      <sheetName val="ANAL.BOW"/>
      <sheetName val="upahbahan"/>
      <sheetName val="rab me (fisik)"/>
      <sheetName val="M_12 _2_"/>
      <sheetName val="Persiapan"/>
      <sheetName val="villa"/>
      <sheetName val="KET"/>
      <sheetName val="AC_C"/>
      <sheetName val="Sat Upah"/>
      <sheetName val="REKAP_ARSITEKTUR."/>
      <sheetName val="Daftar berat"/>
      <sheetName val="Telephone"/>
      <sheetName val="Rek_ELEKT"/>
      <sheetName val="Fire Alarm"/>
      <sheetName val="AC"/>
      <sheetName val="Duct"/>
      <sheetName val="MON_OH"/>
      <sheetName val="BOQ KSN"/>
      <sheetName val="G_SUMMARY"/>
      <sheetName val="RAB.ADMINISTRASI PUSAT (1)"/>
      <sheetName val="FIRE FIGHTING"/>
      <sheetName val="ANAL. ME"/>
      <sheetName val="BW analisa cika 2005"/>
      <sheetName val="REKAP"/>
      <sheetName val="Material"/>
      <sheetName val="Upah"/>
      <sheetName val="Data"/>
      <sheetName val="M&amp;E R"/>
      <sheetName val="RAB PERSIAPAN "/>
      <sheetName val="AHSP"/>
      <sheetName val="Scedule(S-Curve)"/>
      <sheetName val="ANAL_BOW"/>
      <sheetName val="AHS-E"/>
      <sheetName val="BQ-ME"/>
      <sheetName val="Rekap Prelim"/>
      <sheetName val="EE-PROP"/>
      <sheetName val="Dasboard"/>
      <sheetName val="H_Upah"/>
      <sheetName val="H-Upah"/>
      <sheetName val="Fin_Showroom"/>
      <sheetName val="Str_Bengkel"/>
      <sheetName val="Str_Showroom"/>
      <sheetName val="Rate"/>
      <sheetName val="pricing"/>
      <sheetName val="Boq"/>
      <sheetName val="bill qty"/>
      <sheetName val="meth hsl nego"/>
      <sheetName val="bahan"/>
      <sheetName val="RAB_HREZ"/>
      <sheetName val="ANAL_HREZ"/>
      <sheetName val="EQ_an"/>
      <sheetName val="GFA-20-N"/>
      <sheetName val="L-Mechanical"/>
      <sheetName val="Equip"/>
      <sheetName val="TELEPON"/>
      <sheetName val="PROTEKSI PETIR"/>
      <sheetName val="KABEL FEEDER"/>
      <sheetName val="PENRNGN &amp; KTK-KNTK"/>
      <sheetName val="REKAP-MEK"/>
      <sheetName val="Master 1.0"/>
      <sheetName val="BANGUNAN PENUNJANG"/>
      <sheetName val="har-sat"/>
      <sheetName val="HS Alat"/>
      <sheetName val="HS Upah"/>
      <sheetName val="HS Sub-Kon"/>
      <sheetName val="Anal"/>
      <sheetName val="Analisa ME (2)"/>
      <sheetName val="HB "/>
      <sheetName val="D &amp; W sizes"/>
      <sheetName val="basic"/>
      <sheetName val="I-KAMAR"/>
      <sheetName val="coeff"/>
      <sheetName val="Cable 150kV Ref."/>
      <sheetName val="ALAT"/>
      <sheetName val="eq_data"/>
      <sheetName val="MAIN EQUIP AC"/>
      <sheetName val="anal_alat"/>
      <sheetName val="hsd"/>
      <sheetName val="Unit Rate"/>
      <sheetName val="MAPDC"/>
      <sheetName val="Data Ktr Bupati Tapsel"/>
      <sheetName val="BAU"/>
      <sheetName val="MADC"/>
      <sheetName val="bilangan"/>
      <sheetName val="BQ Stdr R-1"/>
      <sheetName val="Hsat1"/>
      <sheetName val="New MADC"/>
      <sheetName val="D _ W sizes"/>
      <sheetName val="Daf_ No_ _ 4_2"/>
      <sheetName val="BASIC-PRICE"/>
      <sheetName val="RKP PLUMBING"/>
      <sheetName val="BQ Arsit"/>
      <sheetName val="An HarSatPek"/>
      <sheetName val="Sat Bah &amp; Up"/>
      <sheetName val="Transfer Pump"/>
      <sheetName val="U_rate"/>
      <sheetName val="Art"/>
      <sheetName val="CPAoC"/>
      <sheetName val="Valve"/>
      <sheetName val="Sanitair+Drain"/>
      <sheetName val="Flange"/>
      <sheetName val="Pipa (2)"/>
      <sheetName val="Lamp BAP"/>
      <sheetName val="Div2"/>
      <sheetName val="MAP-1"/>
      <sheetName val="HARSAT"/>
      <sheetName val="Pos 4-1"/>
      <sheetName val="DUTCH CONE"/>
      <sheetName val="공정양식"/>
      <sheetName val="slab"/>
      <sheetName val="Rekap Direct Cost"/>
      <sheetName val="Urai _ Guide Post"/>
      <sheetName val="Met_Pas Batu"/>
      <sheetName val="Urai_Galian Tanah"/>
      <sheetName val="Met_ Minor"/>
      <sheetName val="Rates"/>
      <sheetName val="sheet 2"/>
      <sheetName val="RAB ME"/>
      <sheetName val="Harga Satuan"/>
      <sheetName val="Upah Bahan"/>
      <sheetName val="DAFTAR HARGA"/>
      <sheetName val="Fin_Bengkel"/>
      <sheetName val="Mat.Mek"/>
      <sheetName val="ANALIS.1"/>
      <sheetName val="351BQMCN"/>
      <sheetName val="FAK"/>
      <sheetName val="JADWAL"/>
      <sheetName val="ana_str"/>
      <sheetName val="RAW MATERIALS "/>
      <sheetName val="COST-PERSON-J.O."/>
      <sheetName val="RENTAL1"/>
      <sheetName val="DPENSIUN"/>
      <sheetName val="CBL"/>
      <sheetName val="EQ"/>
      <sheetName val="IDLE_ALAT1"/>
      <sheetName val="ATB_pers_(2)1"/>
      <sheetName val="FOTO_PR1"/>
      <sheetName val="G_umum1"/>
      <sheetName val="SCHE_vareto1"/>
      <sheetName val="ATB_pers1"/>
      <sheetName val="BQ_diva1"/>
      <sheetName val="MAT_BARU_AC1"/>
      <sheetName val="H_Satuan2"/>
      <sheetName val="AC_+1"/>
      <sheetName val="an_ATB_G1"/>
      <sheetName val="an_AC1"/>
      <sheetName val="an_ATB_L1"/>
      <sheetName val="ATB_+1"/>
      <sheetName val="Alat_DC1"/>
      <sheetName val="Kap_Tenaga1"/>
      <sheetName val="HRG_BHN"/>
      <sheetName val="Agregat_Halus_&amp;_Kasar"/>
      <sheetName val="Analisa_HS"/>
      <sheetName val="Kr_tengahDiva"/>
      <sheetName val="B_-_Norelec"/>
      <sheetName val="Isolasi_Luar_Dalam"/>
      <sheetName val="Isolasi_Luar"/>
      <sheetName val="Man_Power"/>
      <sheetName val="L3_An_H_Sat_Mob"/>
      <sheetName val="Analisa ME"/>
      <sheetName val="index"/>
      <sheetName val="hs"/>
      <sheetName val="NS GD.UGD"/>
      <sheetName val="STD GD.UGD"/>
      <sheetName val="DAF-2"/>
      <sheetName val="ANALISA 1"/>
      <sheetName val="4-Basic Price"/>
      <sheetName val="HSD_Alat"/>
      <sheetName val="AHSbj"/>
      <sheetName val="2_Plumbing"/>
      <sheetName val="3_FF"/>
      <sheetName val="Material&amp;Upah"/>
      <sheetName val="Piping"/>
      <sheetName val="AHS str"/>
      <sheetName val="REK"/>
      <sheetName val="Eng_Hrs"/>
      <sheetName val="name"/>
      <sheetName val="Panel"/>
      <sheetName val="Inst_penerangan_"/>
      <sheetName val="Plumbing"/>
      <sheetName val="Petir"/>
      <sheetName val="MATV"/>
      <sheetName val="CCTV"/>
      <sheetName val="Alarm"/>
      <sheetName val="Hydran _ springkler"/>
      <sheetName val="BasicPrice"/>
      <sheetName val="bahan+upah"/>
      <sheetName val="analisa_gedung"/>
      <sheetName val="Koefisien"/>
      <sheetName val="Perm. Test"/>
      <sheetName val="Project_P"/>
      <sheetName val="BOI-me"/>
      <sheetName val="MUA"/>
      <sheetName val="BQ struktur"/>
      <sheetName val="AHS"/>
      <sheetName val="HARGA ALAT"/>
      <sheetName val="UMUM"/>
      <sheetName val="ETAB 1"/>
      <sheetName val="Analisa Pusaka Jaya"/>
      <sheetName val="R.A.B."/>
      <sheetName val="QSS"/>
      <sheetName val="Report detil kondisi"/>
      <sheetName val="kki"/>
      <sheetName val="fin pro centers"/>
      <sheetName val="SUMMARY"/>
      <sheetName val="LATIH1"/>
      <sheetName val="Data2"/>
      <sheetName val="Peralatan"/>
      <sheetName val="analis"/>
      <sheetName val="FINISHING"/>
      <sheetName val="DKH"/>
      <sheetName val="KAN. LOKAL"/>
      <sheetName val="SUMBER"/>
      <sheetName val="Upah dan bahan"/>
      <sheetName val="analisa "/>
      <sheetName val="GH Quantity"/>
      <sheetName val="Bill Of Quantity"/>
      <sheetName val="BGN PENUNJANG"/>
      <sheetName val="Daf 1"/>
      <sheetName val="J"/>
      <sheetName val="NP"/>
      <sheetName val="daftar_harga"/>
      <sheetName val="REKAP TOTAL"/>
      <sheetName val="database-emp"/>
      <sheetName val="EMS"/>
      <sheetName val="RAB"/>
      <sheetName val="Bill_Qua"/>
      <sheetName val="own"/>
      <sheetName val="Rkp"/>
      <sheetName val="Sheet1"/>
      <sheetName val="5-ALAT(1)"/>
      <sheetName val="anal_hs"/>
      <sheetName val="Up&amp;Bhn "/>
      <sheetName val="rab_me_(by_owner)_"/>
      <sheetName val="BQ_(by_owner)"/>
      <sheetName val="rab_me_(fisik)"/>
      <sheetName val="Daftar_berat"/>
      <sheetName val="Fill_this_out_first___"/>
      <sheetName val="rekap_mekanikal"/>
      <sheetName val="Analisa___Upah"/>
      <sheetName val="Analisa_&amp;_Upah"/>
      <sheetName val="GASATAGG_XLS"/>
      <sheetName val="EXTERNAL_WORK"/>
      <sheetName val="ANAL_BOW1"/>
      <sheetName val="M_12__2_"/>
      <sheetName val="Bill_No_2_1_Cold_Water_System"/>
      <sheetName val="Civil_Works"/>
      <sheetName val="D___W_sizes"/>
      <sheetName val="FIRE_FIGHTING"/>
      <sheetName val="Analisa_ME_(2)"/>
      <sheetName val="Fire_Alarm"/>
      <sheetName val="F_ALARM"/>
      <sheetName val="Bill_of_Qty_MEP"/>
      <sheetName val="01A-_RAB"/>
      <sheetName val="Fill_this_out_first___1"/>
      <sheetName val="1_B"/>
      <sheetName val="NS_GD_UTAMA"/>
      <sheetName val="BoQ_C4"/>
      <sheetName val="STD_Lanjutan"/>
      <sheetName val="NS_Lanjutan"/>
      <sheetName val="Sat_Upah"/>
      <sheetName val="REKAP_ARSITEKTUR_"/>
      <sheetName val="BOQ_KSN"/>
      <sheetName val="RAB_ADMINISTRASI_PUSAT_(1)"/>
      <sheetName val="ANAL__ME"/>
      <sheetName val="BW_analisa_cika_2005"/>
      <sheetName val="M&amp;E_R"/>
      <sheetName val="RAB_PERSIAPAN_"/>
      <sheetName val="Rekap_Prelim"/>
      <sheetName val="Pos_4-1"/>
      <sheetName val="PROTEKSI_PETIR"/>
      <sheetName val="KABEL_FEEDER"/>
      <sheetName val="PENRNGN_&amp;_KTK-KNTK"/>
      <sheetName val="HS_Alat"/>
      <sheetName val="HS_Upah"/>
      <sheetName val="HS_Sub-Kon"/>
      <sheetName val="Master_1_0"/>
      <sheetName val="BANGUNAN_PENUNJANG"/>
      <sheetName val="bill_qty"/>
      <sheetName val="meth_hsl_nego"/>
      <sheetName val="Mat_Mek"/>
      <sheetName val="D_&amp;_W_sizes"/>
      <sheetName val="Cable_150kV_Ref_"/>
      <sheetName val="MAIN_EQUIP_AC"/>
      <sheetName val="ANALIS_1"/>
      <sheetName val="DUTCH_CONE"/>
      <sheetName val="AN Panel"/>
      <sheetName val="NS"/>
      <sheetName val="AN_Panel"/>
      <sheetName val="Terbilang"/>
      <sheetName val="BOOQ"/>
      <sheetName val="ENC.14"/>
      <sheetName val="2.NSB."/>
      <sheetName val="2.SB"/>
      <sheetName val="pinjen"/>
      <sheetName val="M.ITEM"/>
      <sheetName val="BHN.Ars"/>
      <sheetName val="7.NS.H"/>
      <sheetName val="Terbilang sertifikat"/>
      <sheetName val="Lead Schedule"/>
      <sheetName val="REKAP ARSITEKTUR"/>
      <sheetName val="OVERHEAD"/>
      <sheetName val="rincian per proyek"/>
      <sheetName val="SDM"/>
      <sheetName val="MAP"/>
      <sheetName val="대비표"/>
      <sheetName val="struktur"/>
      <sheetName val="B _ Norelec"/>
      <sheetName val="Site Expenses"/>
      <sheetName val="AC LOAD"/>
      <sheetName val="Cover Daf-2"/>
      <sheetName val="_Kr tengahࡄiva.xls聝H_Satua聮"/>
      <sheetName val="IDL聅_AL聁T"/>
      <sheetName val="SCH聅_vareto"/>
      <sheetName val="_Kr te࡮gahࡄiva.xls聝MAT_BAR聕_AC"/>
      <sheetName val="_Kr tengahࡄiva࠮xls聝H_Satua聮1"/>
      <sheetName val="_Kࡲ tengahࡄiva.xls聝Kap聟Tenaga"/>
      <sheetName val="_Kࡲ te࡮gahࡄiva.xls聝Ana聬isa HS"/>
      <sheetName val="B -耠Nor聥lec"/>
      <sheetName val="Man耠Pow聥r"/>
      <sheetName val="_Kࡲ tengahࡄiva.xls聝5-P聥ralatan"/>
      <sheetName val="_Kࡲ te࡮gahࡄiva࠮xls聝Inf聯rmasi"/>
      <sheetName val="BTL耭ala聴"/>
      <sheetName val="BTL-Rup聡"/>
      <sheetName val="_Kr te࡮gahࡄiva.xls聝upahbahan"/>
      <sheetName val="_Kr tengahࡄiva࠮xls聝01A- RA聂"/>
      <sheetName val="BASEMEN联"/>
      <sheetName val="_Kr tengahࡄiva࠮xls聝NS GD.U联AMA"/>
      <sheetName val="_Kr tengahࡄiva.xls聝Str耭Bengkel"/>
      <sheetName val="_Kࡲ te࡮gahࡄiva࠮xls聝ANA职.BOW"/>
      <sheetName val="M_12 _2聟"/>
      <sheetName val="Mat聥ria聬"/>
      <sheetName val="_Kࡲ tengahࡄiva.xls聝G_SUMMARY"/>
      <sheetName val="GFA耭20-聎"/>
      <sheetName val="RAB聟HRE聚"/>
      <sheetName val="_Kr tengahDiva.xls聝ANAL_HREZ"/>
      <sheetName val="ANAL. M聅"/>
      <sheetName val="_Kr tengahDiva.xls聝analysis"/>
      <sheetName val="anal_al聡t"/>
      <sheetName val="____"/>
      <sheetName val="Daftar Upah,Bhn,&amp; alat"/>
      <sheetName val="Anal Koef"/>
      <sheetName val="[Kr tengahࡄiva.xls聝H_Satua聮"/>
      <sheetName val="[Kr te࡮gahࡄiva.xls聝MAT_BAR聕_AC"/>
      <sheetName val="[Kr tengahࡄiva࠮xls聝H_Satua聮1"/>
      <sheetName val="[Kࡲ tengahࡄiva.xls聝Kap聟Tenaga"/>
      <sheetName val="[Kࡲ te࡮gahࡄiva.xls聝Ana聬isa HS"/>
      <sheetName val="[Kࡲ tengahࡄiva.xls聝5-P聥ralatan"/>
      <sheetName val="[Kࡲ te࡮gahࡄiva࠮xls聝Inf聯rmasi"/>
      <sheetName val="[Kr te࡮gahࡄiva.xls聝upahbahan"/>
      <sheetName val="[Kr tengahࡄiva࠮xls聝01A- RA聂"/>
      <sheetName val="[Kr tengahࡄiva࠮xls聝NS GD.U联AMA"/>
      <sheetName val="[Kr tengahࡄiva.xls聝Str耭Bengkel"/>
      <sheetName val="[Kࡲ te࡮gahࡄiva࠮xls聝ANA职.BOW"/>
      <sheetName val="[Kࡲ tengahࡄiva.xls聝G_SUMMARY"/>
      <sheetName val="[Kr tengahDiva.xls聝ANAL_HREZ"/>
      <sheetName val="[Kr tengahDiva.xls聝analysis"/>
      <sheetName val="????"/>
      <sheetName val="Rekap Biaya"/>
      <sheetName val="ANALISA HARGA SATUAN"/>
      <sheetName val="Analisa Harga"/>
      <sheetName val="SEX"/>
      <sheetName val="Market"/>
      <sheetName val="Bill 5 Summary"/>
      <sheetName val="KH Bahagia"/>
      <sheetName val="D.1.2_LT- 1 ~ Atap"/>
      <sheetName val="HDasar"/>
      <sheetName val="Estimate"/>
      <sheetName val="Rincian"/>
      <sheetName val="komponen"/>
      <sheetName val="ALEK"/>
      <sheetName val="Upah&amp;Bahan"/>
      <sheetName val="PDMP"/>
      <sheetName val="PCE"/>
      <sheetName val="PRODUK"/>
      <sheetName val="TOOL-ME"/>
      <sheetName val="Input monthly capex"/>
      <sheetName val="INDEKS"/>
      <sheetName val="JABATAN"/>
      <sheetName val="BQ"/>
      <sheetName val="U&amp;B"/>
      <sheetName val="may'03"/>
      <sheetName val="PENJ.NERACA"/>
      <sheetName val="CASH FLOW"/>
      <sheetName val="ISIAN"/>
      <sheetName val="#REF"/>
      <sheetName val="PRICE-COMP"/>
      <sheetName val="Profil"/>
      <sheetName val="[Kr tengah?iva.xls?H_Satua?"/>
      <sheetName val="IDL?_AL?T"/>
      <sheetName val="SCH?_vareto"/>
      <sheetName val="[Kr te?gah?iva.xls?MAT_BAR?_AC"/>
      <sheetName val="[Kr tengah?iva?xls?H_Satua?1"/>
      <sheetName val="[K? tengah?iva.xls?Kap?Tenaga"/>
      <sheetName val="[K? te?gah?iva.xls?Ana?isa HS"/>
      <sheetName val="B -?Nor?lec"/>
      <sheetName val="Man?Pow?r"/>
      <sheetName val="[K? tengah?iva.xls?5-P?ralatan"/>
      <sheetName val="[K? te?gah?iva?xls?Inf?rmasi"/>
      <sheetName val="BTL?ala?"/>
      <sheetName val="BTL-Rup?"/>
      <sheetName val="[Kr te?gah?iva.xls?upahbahan"/>
      <sheetName val="[Kr tengah?iva?xls?01A- RA?"/>
      <sheetName val="BASEMEN?"/>
      <sheetName val="[Kr tengah?iva?xls?NS GD.U?AMA"/>
      <sheetName val="[Kr tengah?iva.xls?Str?Bengkel"/>
      <sheetName val="[K? te?gah?iva?xls?ANA?.BOW"/>
      <sheetName val="M_12 _2?"/>
      <sheetName val="Mat?ria?"/>
      <sheetName val="[K? tengah?iva.xls?G_SUMMARY"/>
      <sheetName val="GFA?20-?"/>
      <sheetName val="RAB?HRE?"/>
      <sheetName val="[Kr tengahDiva.xls?ANAL_HREZ"/>
      <sheetName val="ANAL. M?"/>
      <sheetName val="[Kr tengahDiva.xls?analysis"/>
      <sheetName val="anal_al?t"/>
      <sheetName val="H. Dasar"/>
      <sheetName val="REKAP ME"/>
      <sheetName val="BoQA"/>
      <sheetName val="2. MVAC R1"/>
      <sheetName val="MEP"/>
      <sheetName val="D_S_UPAH"/>
      <sheetName val="3.3b"/>
      <sheetName val="SOP"/>
      <sheetName val="MASTER"/>
      <sheetName val="Analisa 2"/>
      <sheetName val="RAB_STR"/>
      <sheetName val="Hrg_Bahan"/>
      <sheetName val="Mat.Elk"/>
      <sheetName val="AHS Isolasi"/>
      <sheetName val="Ref"/>
      <sheetName val="OHD"/>
      <sheetName val="faktor"/>
      <sheetName val="AKUN"/>
      <sheetName val="PB_B_"/>
      <sheetName val="M"/>
      <sheetName val="Bill 4 Summary"/>
      <sheetName val="KONTRAK INDUK BULANAN"/>
      <sheetName val="Bq Ars"/>
      <sheetName val="Sat Alat"/>
      <sheetName val="GFA 22"/>
      <sheetName val="CC-20-N"/>
      <sheetName val="Sat~Bahu"/>
      <sheetName val="Sec I ML"/>
      <sheetName val="Cash Flow bulanan"/>
      <sheetName val="PAGE 1 "/>
      <sheetName val="Main"/>
      <sheetName val="Ammonia"/>
      <sheetName val="ME Apt2"/>
      <sheetName val="REF.ONLY"/>
      <sheetName val="Rate Analysis"/>
      <sheetName val="II.MAIN-LOB"/>
      <sheetName val="Page"/>
      <sheetName val="Pengalaman Per"/>
      <sheetName val="List of Eqp"/>
      <sheetName val="UPA"/>
      <sheetName val="bilangkas"/>
      <sheetName val="bhn FINAL"/>
      <sheetName val="dtxl"/>
      <sheetName val="Ｎｏ.13"/>
      <sheetName val="Harsat Bahan"/>
      <sheetName val="RAP"/>
      <sheetName val="BIIL ASLI"/>
      <sheetName val="ANALISA-HST"/>
      <sheetName val="T-3.4 Cost of Equipment"/>
      <sheetName val="HARDAS-ALAT"/>
      <sheetName val="HARDAS-MAT"/>
      <sheetName val="dasar"/>
      <sheetName val="Mtd_Pelak"/>
      <sheetName val="An H.Sat Pek.Ut"/>
      <sheetName val="list"/>
      <sheetName val="Harga Sat Das"/>
      <sheetName val="T-3.2 UP Labour"/>
      <sheetName val="T-3.3 UP Material"/>
      <sheetName val="pivot2"/>
      <sheetName val="pivot1"/>
      <sheetName val="An_Basic"/>
      <sheetName val="소업1교"/>
      <sheetName val="UshDeb00"/>
      <sheetName val="Progress"/>
      <sheetName val="KEBALAT"/>
      <sheetName val="FINAL"/>
      <sheetName val="CRUSER"/>
      <sheetName val="BasPri"/>
      <sheetName val="keb-BHN"/>
      <sheetName val="Dashboard"/>
      <sheetName val="alm"/>
      <sheetName val="SELISIH HARGA"/>
      <sheetName val="CH"/>
      <sheetName val="struktur tdk dipakai"/>
      <sheetName val="ELEMEN"/>
      <sheetName val="UPH,BHN,ALT"/>
      <sheetName val="AnalisaKantor"/>
      <sheetName val="Summary Sheets"/>
      <sheetName val="T. Cs Log P III"/>
      <sheetName val="Data Sei Belutu"/>
      <sheetName val="610.6"/>
      <sheetName val="610.5"/>
      <sheetName val="Data Sinabung"/>
      <sheetName val="Kuantitas"/>
      <sheetName val="List Plant"/>
      <sheetName val="SAP"/>
      <sheetName val="Price list"/>
      <sheetName val="ANAL TEKNIK"/>
      <sheetName val="Monitor"/>
      <sheetName val="Quantity"/>
      <sheetName val="DAF-1"/>
      <sheetName val="Unit Cost"/>
      <sheetName val="HARGA MATERIAL"/>
      <sheetName val="General"/>
      <sheetName val="_Kr tengah_iva.xls_H_Satua_"/>
      <sheetName val="IDL__AL_T"/>
      <sheetName val="SCH__vareto"/>
      <sheetName val="_Kr te_gah_iva.xls_MAT_BAR__AC"/>
      <sheetName val="_Kr tengah_iva_xls_H_Satua_1"/>
      <sheetName val="_K_ tengah_iva.xls_Kap_Tenaga"/>
      <sheetName val="_K_ te_gah_iva.xls_Ana_isa HS"/>
      <sheetName val="B -_Nor_lec"/>
      <sheetName val="Man_Pow_r"/>
      <sheetName val="_K_ tengah_iva.xls_5-P_ralatan"/>
      <sheetName val="analisa stroke"/>
      <sheetName val="QUARRY"/>
      <sheetName val="Rekapitulasi"/>
      <sheetName val="Investment Valuation"/>
      <sheetName val="Blk B1"/>
      <sheetName val="PileCap"/>
      <sheetName val="Q'ty per m"/>
      <sheetName val="Kode"/>
      <sheetName val="DESBT"/>
      <sheetName val="bidang"/>
      <sheetName val="Sheet2"/>
      <sheetName val="DIV1"/>
      <sheetName val="PC"/>
      <sheetName val="Trafo"/>
      <sheetName val="Elekt"/>
      <sheetName val="PConsCS"/>
      <sheetName val="dia-in"/>
      <sheetName val="Hargasatuan"/>
      <sheetName val="6-AGREGAT"/>
      <sheetName val="Sumber Daya"/>
      <sheetName val="DivVII"/>
      <sheetName val="GAJI"/>
      <sheetName val="PROD"/>
      <sheetName val="Saluran"/>
      <sheetName val="mek_REKAP"/>
      <sheetName val="UPAH BAHAN ARST"/>
      <sheetName val="ELEC STIS"/>
      <sheetName val="IDLE_ALAT2"/>
      <sheetName val="ATB_pers_(2)2"/>
      <sheetName val="FOTO_PR2"/>
      <sheetName val="G_umum2"/>
      <sheetName val="SCHE_vareto2"/>
      <sheetName val="ATB_pers2"/>
      <sheetName val="BQ_diva2"/>
      <sheetName val="MAT_BARU_AC2"/>
      <sheetName val="H_Satuan3"/>
      <sheetName val="AC_+2"/>
      <sheetName val="an_ATB_G2"/>
      <sheetName val="an_AC2"/>
      <sheetName val="an_ATB_L2"/>
      <sheetName val="ATB_+2"/>
      <sheetName val="Alat_DC2"/>
      <sheetName val="Kap_Tenaga2"/>
      <sheetName val="Agregat_Halus_&amp;_Kasar1"/>
      <sheetName val="HRG_BHN1"/>
      <sheetName val="Analisa_HS1"/>
      <sheetName val="Kr_tengahDiva1"/>
      <sheetName val="L3_An_H_Sat_Mob1"/>
      <sheetName val="Isolasi_Luar_Dalam1"/>
      <sheetName val="Isolasi_Luar1"/>
      <sheetName val="GASATAGG_XLS1"/>
      <sheetName val="EXTERNAL_WORK1"/>
      <sheetName val="Man_Power1"/>
      <sheetName val="B_-_Norelec1"/>
      <sheetName val="rab_me_(by_owner)_1"/>
      <sheetName val="BQ_(by_owner)1"/>
      <sheetName val="rab_me_(fisik)1"/>
      <sheetName val="bill_qty1"/>
      <sheetName val="meth_hsl_nego1"/>
      <sheetName val="AHS_str"/>
      <sheetName val="HS_Alat1"/>
      <sheetName val="HS_Upah1"/>
      <sheetName val="HS_Sub-Kon1"/>
      <sheetName val="HB_"/>
      <sheetName val="An_HarSatPek"/>
      <sheetName val="Harga_Satuan"/>
      <sheetName val="Unit_Rate"/>
      <sheetName val="BQ_Stdr_R-1"/>
      <sheetName val="sheet_2"/>
      <sheetName val="RAB_ME"/>
      <sheetName val="RKP_PLUMBING"/>
      <sheetName val="ANALISA_1"/>
      <sheetName val="4-Basic_Price"/>
      <sheetName val="Perm__Test"/>
      <sheetName val="Pipa_(2)"/>
      <sheetName val="Daftar_Upah,Bhn,&amp;_alat"/>
      <sheetName val="Rekap_Direct_Cost"/>
      <sheetName val="Lamp_BAP"/>
      <sheetName val="BQ_Arsit"/>
      <sheetName val="Sat_Bah_&amp;_Up"/>
      <sheetName val="Data_Ktr_Bupati_Tapsel"/>
      <sheetName val="New_MADC"/>
      <sheetName val="HARGA_ALAT"/>
      <sheetName val="ETAB_1"/>
      <sheetName val="Daf_1"/>
      <sheetName val="KAN__LOKAL"/>
      <sheetName val="GH_Quantity"/>
      <sheetName val="Transfer_Pump"/>
      <sheetName val="RAW_MATERIALS_"/>
      <sheetName val="COST-PERSON-J_O_"/>
      <sheetName val="Analisa_ME"/>
      <sheetName val="Upah_Bahan"/>
      <sheetName val="Urai___Guide_Post"/>
      <sheetName val="Met_Pas_Batu"/>
      <sheetName val="Urai_Galian_Tanah"/>
      <sheetName val="Met__Minor"/>
      <sheetName val="Anal_Koef"/>
      <sheetName val="Rekap_Biaya"/>
      <sheetName val="Daf__No____4_2"/>
      <sheetName val="R_A_B_"/>
      <sheetName val="Up&amp;Bhn_"/>
      <sheetName val="NS_GD_UGD"/>
      <sheetName val="STD_GD_UGD"/>
      <sheetName val="C_2_8"/>
      <sheetName val="C_2_12"/>
      <sheetName val="C_2_5"/>
      <sheetName val="C_2_15"/>
      <sheetName val="Appendix 2(SatDas)"/>
      <sheetName val="kuantts"/>
      <sheetName val="Har-sat-dasr"/>
      <sheetName val="Data-Masukan"/>
      <sheetName val="Currency Rate"/>
      <sheetName val="SAT-DAS"/>
      <sheetName val="TE TS FA LAN MATV"/>
      <sheetName val="Upah_dan_bahan"/>
      <sheetName val="analisa_"/>
      <sheetName val="T-3_4_Cost_of_Equipment"/>
      <sheetName val="Analisa_Pusaka_Jaya"/>
      <sheetName val="fin_pro_centers"/>
      <sheetName val="Lead_Schedule"/>
      <sheetName val="REKAP_ARSITEKTUR"/>
      <sheetName val="rincian_per_proyek"/>
      <sheetName val="BQ_struktur"/>
      <sheetName val="An_H_Sat_Pek_Ut"/>
      <sheetName val="Harga_Sat_Das"/>
      <sheetName val="Analisa_2"/>
      <sheetName val="T-3_2_UP_Labour"/>
      <sheetName val="T-3_3_UP_Material"/>
      <sheetName val="Hydran___springkler"/>
      <sheetName val="Report_detil_kondisi"/>
      <sheetName val="ANALISA_HARGA_SATUAN"/>
      <sheetName val="REKAP_TOTAL"/>
      <sheetName val="2_NSB_"/>
      <sheetName val="2_SB"/>
      <sheetName val="M_ITEM"/>
      <sheetName val="BHN_Ars"/>
      <sheetName val="7_NS_H"/>
      <sheetName val="D_1_2_LT-_1_~_Atap"/>
      <sheetName val="Input_monthly_capex"/>
      <sheetName val="Bill_5_Summary"/>
      <sheetName val="daftar analisa"/>
      <sheetName val="Du_lieu"/>
      <sheetName val="BANG TONG HOP (2)"/>
      <sheetName val="Rkp Total"/>
      <sheetName val="3.Mob"/>
      <sheetName val="Pengujian"/>
      <sheetName val="Mobilisasi"/>
      <sheetName val="SUM"/>
      <sheetName val="PO-2"/>
      <sheetName val="Bulanan"/>
      <sheetName val="SATDAS"/>
      <sheetName val="01A-_RAB1"/>
      <sheetName val="REKAP_ARSITEKTUR_1"/>
      <sheetName val="RAB_ADMINISTRASI_PUSAT_(1)1"/>
      <sheetName val="rekap_mekanikal1"/>
      <sheetName val="PROTEKSI_PETIR1"/>
      <sheetName val="KABEL_FEEDER1"/>
      <sheetName val="PENRNGN_&amp;_KTK-KNTK1"/>
      <sheetName val="Bill_No_2_1_Cold_Water_System1"/>
      <sheetName val="Civil_Works1"/>
      <sheetName val="NS_GD_UTAMA1"/>
      <sheetName val="BANGUNAN_PENUNJANG1"/>
      <sheetName val="M&amp;E_R1"/>
      <sheetName val="RAB_PERSIAPAN_1"/>
      <sheetName val="FIRE_FIGHTING1"/>
      <sheetName val="Master_1_01"/>
      <sheetName val="Fill_this_out_first___2"/>
      <sheetName val="Fill_this_out_first___3"/>
      <sheetName val="BOQ_KSN1"/>
      <sheetName val="BoQ_C41"/>
      <sheetName val="F_ALARM1"/>
      <sheetName val="STD_Lanjutan1"/>
      <sheetName val="NS_Lanjutan1"/>
      <sheetName val="ANAL_BOW2"/>
      <sheetName val="1_B1"/>
      <sheetName val="ANAL__ME1"/>
      <sheetName val="BW_analisa_cika_20051"/>
      <sheetName val="Analisa___Upah1"/>
      <sheetName val="Sat_Upah1"/>
      <sheetName val="Analisa_ME_(2)1"/>
      <sheetName val="Analisa_&amp;_Upah1"/>
      <sheetName val="M_12__2_1"/>
      <sheetName val="Daftar_berat1"/>
      <sheetName val="Fire_Alarm1"/>
      <sheetName val="D_&amp;_W_sizes1"/>
      <sheetName val="Cable_150kV_Ref_1"/>
      <sheetName val="MAIN_EQUIP_AC1"/>
      <sheetName val="Rekap_Prelim1"/>
      <sheetName val="DUTCH_CONE1"/>
      <sheetName val="Pos_4-11"/>
      <sheetName val="D___W_sizes1"/>
      <sheetName val="Bill_of_Qty_MEP1"/>
      <sheetName val="Mat_Mek1"/>
      <sheetName val="ANALIS_11"/>
      <sheetName val="Terbilang_sertifikat"/>
      <sheetName val="AC_LOAD"/>
      <sheetName val="ENC_14"/>
      <sheetName val="Bill_Of_Quantity"/>
      <sheetName val="BGN_PENUNJANG"/>
      <sheetName val="KH_Bahagia"/>
      <sheetName val="AN_Panel1"/>
      <sheetName val="KONTRAK_INDUK_BULANAN"/>
      <sheetName val="Bq_Ars"/>
      <sheetName val="H__Dasar"/>
      <sheetName val="Sat_Alat"/>
      <sheetName val="Bill_4_Summary"/>
      <sheetName val="GFA_22"/>
      <sheetName val="PENJ_NERACA"/>
      <sheetName val="CASH_FLOW"/>
      <sheetName val="List_of_Eqp"/>
      <sheetName val="REKAP_ME"/>
      <sheetName val="SELISIH_HARGA"/>
      <sheetName val="struktur_tdk_dipakai"/>
      <sheetName val="B___Norelec"/>
      <sheetName val="Site_Expenses"/>
      <sheetName val="2__MVAC_R1"/>
      <sheetName val="Cover_Daf-2"/>
      <sheetName val="[Kr_tengahࡄiva_xls聝H_Satua聮"/>
      <sheetName val="[Kr_te࡮gahࡄiva_xls聝MAT_BAR聕_AC"/>
      <sheetName val="[Kr_tengahࡄiva࠮xls聝H_Satua聮1"/>
      <sheetName val="[Kࡲ_tengahࡄiva_xls聝Kap聟Tenaga"/>
      <sheetName val="[Kࡲ_te࡮gahࡄiva_xls聝Ana聬isa_HS"/>
      <sheetName val="B_-耠Nor聥lec"/>
      <sheetName val="[Kࡲ_tengahࡄiva_xls聝5-P聥ralatan"/>
      <sheetName val="[Kࡲ_te࡮gahࡄiva࠮xls聝Inf聯rmasi"/>
      <sheetName val="[Kr_te࡮gahࡄiva_xls聝upahbahan"/>
      <sheetName val="[Kr_tengahࡄiva࠮xls聝01A-_RA聂"/>
      <sheetName val="[Kr_tengahࡄiva࠮xls聝NS_GD_U联AMA"/>
      <sheetName val="[Kr_tengahࡄiva_xls聝Str耭Bengkel"/>
      <sheetName val="[Kࡲ_te࡮gahࡄiva࠮xls聝ANA职_BOW"/>
      <sheetName val="M_12__2聟"/>
      <sheetName val="[Kࡲ_tengahࡄiva_xls聝G_SUMMARY"/>
      <sheetName val="[Kr_tengahDiva_xls聝ANAL_HREZ"/>
      <sheetName val="ANAL__M聅"/>
      <sheetName val="[Kr_tengahDiva_xls聝analysis"/>
      <sheetName val="3_3b"/>
      <sheetName val="Sec_I_ML"/>
      <sheetName val="Cash_Flow_bulanan"/>
      <sheetName val="[Kr_tengah?iva_xls?H_Satua?"/>
      <sheetName val="[Kr_te?gah?iva_xls?MAT_BAR?_AC"/>
      <sheetName val="[Kr_tengah?iva?xls?H_Satua?1"/>
      <sheetName val="[K?_tengah?iva_xls?Kap?Tenaga"/>
      <sheetName val="[K?_te?gah?iva_xls?Ana?isa_HS"/>
      <sheetName val="B_-?Nor?lec"/>
      <sheetName val="[K?_tengah?iva_xls?5-P?ralatan"/>
      <sheetName val="[K?_te?gah?iva?xls?Inf?rmasi"/>
      <sheetName val="[Kr_te?gah?iva_xls?upahbahan"/>
      <sheetName val="[Kr_tengah?iva?xls?01A-_RA?"/>
      <sheetName val="[Kr_tengah?iva?xls?NS_GD_U?AMA"/>
      <sheetName val="[Kr_tengah?iva_xls?Str?Bengkel"/>
      <sheetName val="[K?_te?gah?iva?xls?ANA?_BOW"/>
      <sheetName val="M_12__2?"/>
      <sheetName val="[K?_tengah?iva_xls?G_SUMMARY"/>
      <sheetName val="[Kr_tengahDiva_xls?ANAL_HREZ"/>
      <sheetName val="ANAL__M?"/>
      <sheetName val="[Kr_tengahDiva_xls?analysis"/>
      <sheetName val="Summary_Sheets"/>
      <sheetName val="T__Cs_Log_P_III"/>
      <sheetName val="REF_ONLY"/>
      <sheetName val="Mat_Elk"/>
      <sheetName val="AHS_Isolasi"/>
      <sheetName val="Data_Sei_Belutu"/>
      <sheetName val="610_6"/>
      <sheetName val="610_5"/>
      <sheetName val="Data_Sinabung"/>
      <sheetName val="List_Plant"/>
      <sheetName val="3_Mob"/>
      <sheetName val="Price_list"/>
      <sheetName val="ANAL_TEKNIK"/>
      <sheetName val="bhn_FINAL"/>
      <sheetName val="TE_TS_FA_LAN_MATV"/>
      <sheetName val="_Kr_tengahࡄiva_xls聝H_Satua聮"/>
      <sheetName val="_Kr_te࡮gahࡄiva_xls聝MAT_BAR聕_AC"/>
      <sheetName val="_Kr_tengahࡄiva࠮xls聝H_Satua聮1"/>
      <sheetName val="_Kࡲ_tengahࡄiva_xls聝Kap聟Tenaga"/>
      <sheetName val="_Kࡲ_te࡮gahࡄiva_xls聝Ana聬isa_HS"/>
      <sheetName val="_Kࡲ_tengahࡄiva_xls聝5-P聥ralatan"/>
      <sheetName val="_Kࡲ_te࡮gahࡄiva࠮xls聝Inf聯rmasi"/>
      <sheetName val="_Kr_te࡮gahࡄiva_xls聝upahbahan"/>
      <sheetName val="_Kr_tengahࡄiva࠮xls聝01A-_RA聂"/>
      <sheetName val="_Kr_tengahࡄiva࠮xls聝NS_GD_U联AMA"/>
      <sheetName val="_Kr_tengahࡄiva_xls聝Str耭Bengkel"/>
      <sheetName val="_Kࡲ_te࡮gahࡄiva࠮xls聝ANA职_BOW"/>
      <sheetName val="_Kࡲ_tengahࡄiva_xls聝G_SUMMARY"/>
      <sheetName val="_Kr_tengahDiva_xls聝ANAL_HREZ"/>
      <sheetName val="_Kr_tengahDiva_xls聝analysis"/>
      <sheetName val="PAGE_1_"/>
      <sheetName val="ME_Apt2"/>
      <sheetName val="Rate_Analysis"/>
      <sheetName val="HARGA_MATERIAL"/>
      <sheetName val="Blk_B1"/>
      <sheetName val="IDLE_ALAT3"/>
      <sheetName val="ATB_pers_(2)3"/>
      <sheetName val="FOTO_PR3"/>
      <sheetName val="G_umum3"/>
      <sheetName val="SCHE_vareto3"/>
      <sheetName val="ATB_pers3"/>
      <sheetName val="BQ_diva3"/>
      <sheetName val="MAT_BARU_AC3"/>
      <sheetName val="H_Satuan4"/>
      <sheetName val="AC_+3"/>
      <sheetName val="an_ATB_G3"/>
      <sheetName val="an_AC3"/>
      <sheetName val="an_ATB_L3"/>
      <sheetName val="ATB_+3"/>
      <sheetName val="Alat_DC3"/>
      <sheetName val="Kap_Tenaga3"/>
      <sheetName val="HRG_BHN2"/>
      <sheetName val="Agregat_Halus_&amp;_Kasar2"/>
      <sheetName val="B_-_Norelec2"/>
      <sheetName val="01A-_RAB2"/>
      <sheetName val="Analisa_HS2"/>
      <sheetName val="Kr_tengahDiva2"/>
      <sheetName val="Isolasi_Luar_Dalam2"/>
      <sheetName val="Isolasi_Luar2"/>
      <sheetName val="REKAP_ARSITEKTUR_2"/>
      <sheetName val="RAB_ADMINISTRASI_PUSAT_(1)2"/>
      <sheetName val="Man_Power2"/>
      <sheetName val="L3_An_H_Sat_Mob2"/>
      <sheetName val="RKP_PLUMBING1"/>
      <sheetName val="HB_1"/>
      <sheetName val="rekap_mekanikal2"/>
      <sheetName val="PROTEKSI_PETIR2"/>
      <sheetName val="KABEL_FEEDER2"/>
      <sheetName val="PENRNGN_&amp;_KTK-KNTK2"/>
      <sheetName val="Bill_No_2_1_Cold_Water_System2"/>
      <sheetName val="Civil_Works2"/>
      <sheetName val="GASATAGG_XLS2"/>
      <sheetName val="rab_me_(by_owner)_2"/>
      <sheetName val="BQ_(by_owner)2"/>
      <sheetName val="NS_GD_UTAMA2"/>
      <sheetName val="BANGUNAN_PENUNJANG2"/>
      <sheetName val="M&amp;E_R2"/>
      <sheetName val="RAB_PERSIAPAN_2"/>
      <sheetName val="FIRE_FIGHTING2"/>
      <sheetName val="Master_1_02"/>
      <sheetName val="EXTERNAL_WORK2"/>
      <sheetName val="Fill_this_out_first___4"/>
      <sheetName val="Fill_this_out_first___5"/>
      <sheetName val="BOQ_KSN2"/>
      <sheetName val="BoQ_C42"/>
      <sheetName val="F_ALARM2"/>
      <sheetName val="STD_Lanjutan2"/>
      <sheetName val="NS_Lanjutan2"/>
      <sheetName val="ANAL_BOW3"/>
      <sheetName val="rab_me_(fisik)2"/>
      <sheetName val="1_B2"/>
      <sheetName val="ANAL__ME2"/>
      <sheetName val="BW_analisa_cika_20052"/>
      <sheetName val="Analisa___Upah2"/>
      <sheetName val="Sat_Upah2"/>
      <sheetName val="HS_Alat2"/>
      <sheetName val="HS_Upah2"/>
      <sheetName val="HS_Sub-Kon2"/>
      <sheetName val="Analisa_ME_(2)2"/>
      <sheetName val="sheet_21"/>
      <sheetName val="RAB_ME1"/>
      <sheetName val="Harga_Satuan1"/>
      <sheetName val="fin_pro_centers1"/>
      <sheetName val="bill_qty2"/>
      <sheetName val="meth_hsl_nego2"/>
      <sheetName val="ANALISA_11"/>
      <sheetName val="4-Basic_Price1"/>
      <sheetName val="R_A_B_1"/>
      <sheetName val="Analisa_&amp;_Upah2"/>
      <sheetName val="M_12__2_2"/>
      <sheetName val="Daftar_berat2"/>
      <sheetName val="Fire_Alarm2"/>
      <sheetName val="D_&amp;_W_sizes2"/>
      <sheetName val="Cable_150kV_Ref_2"/>
      <sheetName val="MAIN_EQUIP_AC2"/>
      <sheetName val="Rekap_Prelim2"/>
      <sheetName val="An_HarSatPek1"/>
      <sheetName val="Unit_Rate1"/>
      <sheetName val="BQ_Stdr_R-11"/>
      <sheetName val="Pipa_(2)1"/>
      <sheetName val="Lamp_BAP1"/>
      <sheetName val="DUTCH_CONE2"/>
      <sheetName val="Rekap_Direct_Cost1"/>
      <sheetName val="Urai___Guide_Post1"/>
      <sheetName val="Met_Pas_Batu1"/>
      <sheetName val="Urai_Galian_Tanah1"/>
      <sheetName val="Met__Minor1"/>
      <sheetName val="Pos_4-12"/>
      <sheetName val="Lead_Schedule1"/>
      <sheetName val="NS_GD_UGD1"/>
      <sheetName val="STD_GD_UGD1"/>
      <sheetName val="D___W_sizes2"/>
      <sheetName val="Bill_of_Qty_MEP2"/>
      <sheetName val="Mat_Mek2"/>
      <sheetName val="Transfer_Pump1"/>
      <sheetName val="RAW_MATERIALS_1"/>
      <sheetName val="COST-PERSON-J_O_1"/>
      <sheetName val="Data_Ktr_Bupati_Tapsel1"/>
      <sheetName val="BQ_struktur1"/>
      <sheetName val="Analisa_ME1"/>
      <sheetName val="Upah_Bahan1"/>
      <sheetName val="ANALIS_12"/>
      <sheetName val="REKAP_ARSITEKTUR1"/>
      <sheetName val="rincian_per_proyek1"/>
      <sheetName val="AHS_str1"/>
      <sheetName val="Daf__No____4_21"/>
      <sheetName val="BQ_Arsit1"/>
      <sheetName val="Sat_Bah_&amp;_Up1"/>
      <sheetName val="Perm__Test1"/>
      <sheetName val="New_MADC1"/>
      <sheetName val="HARGA_ALAT1"/>
      <sheetName val="ETAB_11"/>
      <sheetName val="Daf_11"/>
      <sheetName val="Anal_Koef1"/>
      <sheetName val="Rekap_Biaya1"/>
      <sheetName val="Hydran___springkler1"/>
      <sheetName val="GH_Quantity1"/>
      <sheetName val="Daftar_Upah,Bhn,&amp;_alat1"/>
      <sheetName val="KAN__LOKAL1"/>
      <sheetName val="Terbilang_sertifikat1"/>
      <sheetName val="Bill_5_Summary1"/>
      <sheetName val="Analisa_21"/>
      <sheetName val="Upah_dan_bahan1"/>
      <sheetName val="AC_LOAD1"/>
      <sheetName val="D_1_2_LT-_1_~_Atap1"/>
      <sheetName val="ENC_141"/>
      <sheetName val="2_NSB_1"/>
      <sheetName val="2_SB1"/>
      <sheetName val="M_ITEM1"/>
      <sheetName val="BHN_Ars1"/>
      <sheetName val="7_NS_H1"/>
      <sheetName val="Analisa_Pusaka_Jaya1"/>
      <sheetName val="Report_detil_kondisi1"/>
      <sheetName val="REKAP_TOTAL1"/>
      <sheetName val="Bill_Of_Quantity1"/>
      <sheetName val="BGN_PENUNJANG1"/>
      <sheetName val="KH_Bahagia1"/>
      <sheetName val="AN_Panel2"/>
      <sheetName val="KONTRAK_INDUK_BULANAN1"/>
      <sheetName val="Bq_Ars1"/>
      <sheetName val="Up&amp;Bhn_1"/>
      <sheetName val="H__Dasar1"/>
      <sheetName val="Sat_Alat1"/>
      <sheetName val="ANALISA_HARGA_SATUAN1"/>
      <sheetName val="Bill_4_Summary1"/>
      <sheetName val="GFA_221"/>
      <sheetName val="T-3_4_Cost_of_Equipment1"/>
      <sheetName val="An_H_Sat_Pek_Ut1"/>
      <sheetName val="Harga_Sat_Das1"/>
      <sheetName val="T-3_2_UP_Labour1"/>
      <sheetName val="T-3_3_UP_Material1"/>
      <sheetName val="Input_monthly_capex1"/>
      <sheetName val="PENJ_NERACA1"/>
      <sheetName val="CASH_FLOW1"/>
      <sheetName val="List_of_Eqp1"/>
      <sheetName val="REKAP_ME1"/>
      <sheetName val="SELISIH_HARGA1"/>
      <sheetName val="struktur_tdk_dipakai1"/>
      <sheetName val="B___Norelec1"/>
      <sheetName val="Site_Expenses1"/>
      <sheetName val="2__MVAC_R11"/>
      <sheetName val="Cover_Daf-21"/>
      <sheetName val="[Kr_tengahࡄiva_xls聝H_Satua聮1"/>
      <sheetName val="[Kr_te࡮gahࡄiva_xls聝MAT_BAR聕_AC1"/>
      <sheetName val="[Kr_tengahࡄiva࠮xls聝H_Satua聮11"/>
      <sheetName val="[Kࡲ_tengahࡄiva_xls聝Kap聟Tenaga1"/>
      <sheetName val="[Kࡲ_te࡮gahࡄiva_xls聝Ana聬isa_HS1"/>
      <sheetName val="B_-耠Nor聥lec1"/>
      <sheetName val="[Kࡲ_tengahࡄiva_xls聝5-P聥ralatan1"/>
      <sheetName val="[Kࡲ_te࡮gahࡄiva࠮xls聝Inf聯rmasi1"/>
      <sheetName val="[Kr_te࡮gahࡄiva_xls聝upahbahan1"/>
      <sheetName val="[Kr_tengahࡄiva࠮xls聝01A-_RA聂1"/>
      <sheetName val="[Kr_tengahࡄiva࠮xls聝NS_GD_U联AMA1"/>
      <sheetName val="[Kr_tengahࡄiva_xls聝Str耭Bengkel1"/>
      <sheetName val="[Kࡲ_te࡮gahࡄiva࠮xls聝ANA职_BOW1"/>
      <sheetName val="M_12__2聟1"/>
      <sheetName val="[Kࡲ_tengahࡄiva_xls聝G_SUMMARY1"/>
      <sheetName val="[Kr_tengahDiva_xls聝ANAL_HREZ1"/>
      <sheetName val="ANAL__M聅1"/>
      <sheetName val="[Kr_tengahDiva_xls聝analysis1"/>
      <sheetName val="3_3b1"/>
      <sheetName val="Sec_I_ML1"/>
      <sheetName val="Cash_Flow_bulanan1"/>
      <sheetName val="[Kr_tengah?iva_xls?H_Satua?1"/>
      <sheetName val="[Kr_te?gah?iva_xls?MAT_BAR?_AC1"/>
      <sheetName val="[Kr_tengah?iva?xls?H_Satua?11"/>
      <sheetName val="[K?_tengah?iva_xls?Kap?Tenaga1"/>
      <sheetName val="[K?_te?gah?iva_xls?Ana?isa_HS1"/>
      <sheetName val="B_-?Nor?lec1"/>
      <sheetName val="[K?_tengah?iva_xls?5-P?ralatan1"/>
      <sheetName val="[K?_te?gah?iva?xls?Inf?rmasi1"/>
      <sheetName val="[Kr_te?gah?iva_xls?upahbahan1"/>
      <sheetName val="[Kr_tengah?iva?xls?01A-_RA?1"/>
      <sheetName val="[Kr_tengah?iva?xls?NS_GD_U?AMA1"/>
      <sheetName val="[Kr_tengah?iva_xls?Str?Bengkel1"/>
      <sheetName val="[K?_te?gah?iva?xls?ANA?_BOW1"/>
      <sheetName val="M_12__2?1"/>
      <sheetName val="[K?_tengah?iva_xls?G_SUMMARY1"/>
      <sheetName val="[Kr_tengahDiva_xls?ANAL_HREZ1"/>
      <sheetName val="ANAL__M?1"/>
      <sheetName val="[Kr_tengahDiva_xls?analysis1"/>
      <sheetName val="Summary_Sheets1"/>
      <sheetName val="T__Cs_Log_P_III1"/>
      <sheetName val="REF_ONLY1"/>
      <sheetName val="Mat_Elk1"/>
      <sheetName val="AHS_Isolasi1"/>
      <sheetName val="Data_Sei_Belutu1"/>
      <sheetName val="610_61"/>
      <sheetName val="610_51"/>
      <sheetName val="Data_Sinabung1"/>
      <sheetName val="List_Plant1"/>
      <sheetName val="3_Mob1"/>
      <sheetName val="Price_list1"/>
      <sheetName val="ANAL_TEKNIK1"/>
      <sheetName val="bhn_FINAL1"/>
      <sheetName val="TE_TS_FA_LAN_MATV1"/>
      <sheetName val="_Kr_tengahࡄiva_xls聝H_Satua聮1"/>
      <sheetName val="_Kr_te࡮gahࡄiva_xls聝MAT_BAR聕_AC1"/>
      <sheetName val="_Kr_tengahࡄiva࠮xls聝H_Satua聮11"/>
      <sheetName val="_Kࡲ_tengahࡄiva_xls聝Kap聟Tenaga1"/>
      <sheetName val="_Kࡲ_te࡮gahࡄiva_xls聝Ana聬isa_HS1"/>
      <sheetName val="_Kࡲ_tengahࡄiva_xls聝5-P聥ralatan1"/>
      <sheetName val="_Kࡲ_te࡮gahࡄiva࠮xls聝Inf聯rmasi1"/>
      <sheetName val="_Kr_te࡮gahࡄiva_xls聝upahbahan1"/>
      <sheetName val="_Kr_tengahࡄiva࠮xls聝01A-_RA聂1"/>
      <sheetName val="_Kr_tengahࡄiva࠮xls聝NS_GD_U联AMA1"/>
      <sheetName val="_Kr_tengahࡄiva_xls聝Str耭Bengkel1"/>
      <sheetName val="_Kࡲ_te࡮gahࡄiva࠮xls聝ANA职_BOW1"/>
      <sheetName val="_Kࡲ_tengahࡄiva_xls聝G_SUMMARY1"/>
      <sheetName val="_Kr_tengahDiva_xls聝ANAL_HREZ1"/>
      <sheetName val="_Kr_tengahDiva_xls聝analysis1"/>
      <sheetName val="PAGE_1_1"/>
      <sheetName val="ME_Apt21"/>
      <sheetName val="Rate_Analysis1"/>
      <sheetName val="HARGA_MATERIAL1"/>
      <sheetName val="Blk_B11"/>
      <sheetName val="INPUT"/>
      <sheetName val="telp"/>
      <sheetName val="_Kr tengahDiva.xls聝analysi蕈"/>
      <sheetName val="Basic Price"/>
      <sheetName val="Analisa HSP"/>
      <sheetName val="Galian 1"/>
      <sheetName val="Analisa (ok)"/>
      <sheetName val="Kuantitas &amp; Harga"/>
      <sheetName val="On Time"/>
      <sheetName val="Curup"/>
      <sheetName val="Prabu"/>
      <sheetName val="PESANTREN"/>
      <sheetName val="G"/>
      <sheetName val="STR"/>
      <sheetName val="List Material"/>
      <sheetName val="BQ Mekanikal"/>
      <sheetName val="Break Down"/>
      <sheetName val="ANAL-T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>
        <row r="106">
          <cell r="C106" t="str">
            <v>Hour</v>
          </cell>
        </row>
      </sheetData>
      <sheetData sheetId="887">
        <row r="106">
          <cell r="C106" t="str">
            <v>Hour</v>
          </cell>
        </row>
      </sheetData>
      <sheetData sheetId="888">
        <row r="106">
          <cell r="C106" t="str">
            <v>Hour</v>
          </cell>
        </row>
      </sheetData>
      <sheetData sheetId="889">
        <row r="106">
          <cell r="C106" t="str">
            <v>Hour</v>
          </cell>
        </row>
      </sheetData>
      <sheetData sheetId="890">
        <row r="106">
          <cell r="C106" t="str">
            <v>Hour</v>
          </cell>
        </row>
      </sheetData>
      <sheetData sheetId="891">
        <row r="106">
          <cell r="C106" t="str">
            <v>Hour</v>
          </cell>
        </row>
      </sheetData>
      <sheetData sheetId="892">
        <row r="106">
          <cell r="C106" t="str">
            <v>Hour</v>
          </cell>
        </row>
      </sheetData>
      <sheetData sheetId="893">
        <row r="106">
          <cell r="C106" t="str">
            <v>Hour</v>
          </cell>
        </row>
      </sheetData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.BETON"/>
      <sheetName val="ANALISA STR &amp; ARS"/>
      <sheetName val="REKAP_STRUKTUR"/>
      <sheetName val="RAB_ASRAMA (7)"/>
      <sheetName val="DFT. HRG BHN &amp; UPAH"/>
      <sheetName val="DFT. HRG. SAT. PEK."/>
      <sheetName val="RAB.SEKRETARIAT (1)"/>
      <sheetName val="RAB_KELAS (2)"/>
      <sheetName val="RAB.LAB.BAHASA (3)"/>
      <sheetName val="RAB.PERPUSTAKAAN (4)"/>
      <sheetName val="RAB.AULA UTAMA (5)"/>
      <sheetName val="RAB.AULA SEDANG (6)"/>
      <sheetName val="RAB_R. MAKAN (8)"/>
      <sheetName val="RAB.GUEST HOUSE (9)"/>
      <sheetName val="RAB.BANG.M&amp;E (10)"/>
      <sheetName val="RAB.RMH JBT T.54 (11)"/>
      <sheetName val="RAB.RMH JABATAN T.70 (12)"/>
      <sheetName val="RAB.TENNIS (13.A)"/>
      <sheetName val="RAB_LAP. BASKET (13.B)"/>
      <sheetName val="RAB_LAP. VOLLEY (13.C)"/>
      <sheetName val="RAB.LAP.UPACARA (13.D)"/>
      <sheetName val="RAB.SPORT CLUB (14)"/>
      <sheetName val="RAB_MASJID (15)"/>
      <sheetName val="RAB.LOUNDRY (16)"/>
      <sheetName val="RAB_KANTIN (17)"/>
      <sheetName val="RAB.R.PENJAGA (18)"/>
      <sheetName val="RAB_POS JAGA (19.A)"/>
      <sheetName val="RAB_POS JAGA (19.B)"/>
      <sheetName val="RAB.GARASI (20)"/>
      <sheetName val="RAB.POLIKLINIK (21)"/>
      <sheetName val="RAB.GRUND TANK (22)"/>
      <sheetName val="RAB.SEPTIC TANK (22.A)"/>
      <sheetName val="RAB_SITE HALAMAN(23)"/>
      <sheetName val="RAB.OUTBOND(24)"/>
      <sheetName val="Supl.X"/>
      <sheetName val="HRG BHN"/>
      <sheetName val="DESB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REGPERSON"/>
      <sheetName val="COVERREGTOOLS"/>
      <sheetName val="REGTOOLS"/>
      <sheetName val="FMTFAC"/>
      <sheetName val="AMTFAC"/>
      <sheetName val="FMTBT"/>
      <sheetName val="FMTWW"/>
      <sheetName val="T_TOOLS"/>
      <sheetName val="CENTERTTTT"/>
      <sheetName val="CENTERMANPOWER"/>
      <sheetName val="CENTERTOOLS"/>
      <sheetName val="REGPERSONNELS"/>
      <sheetName val="Sheet1"/>
      <sheetName val="DESWW"/>
      <sheetName val="DESFMT"/>
      <sheetName val="DESAMT"/>
      <sheetName val="DESBT"/>
      <sheetName val="H.Satuan"/>
      <sheetName val="AHSbj"/>
      <sheetName val="A"/>
      <sheetName val="Material"/>
      <sheetName val="112-885"/>
      <sheetName val="harga"/>
      <sheetName val="BQ-1A"/>
      <sheetName val="REKAP ANALISA"/>
      <sheetName val="TOWN"/>
      <sheetName val="Agregat Halus &amp; Ka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"/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A"/>
      <sheetName val="valve"/>
      <sheetName val="Dafmat"/>
      <sheetName val="Fitting"/>
      <sheetName val="bq-pl"/>
      <sheetName val="RAB.SEKRETARIAT (1)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"/>
      <sheetName val="Cov"/>
      <sheetName val="Rekp"/>
      <sheetName val="Rab"/>
      <sheetName val="Mob"/>
      <sheetName val="D3"/>
      <sheetName val="ND3"/>
      <sheetName val="D4"/>
      <sheetName val="ND4"/>
      <sheetName val="D6"/>
      <sheetName val="ND6"/>
      <sheetName val="D8"/>
      <sheetName val="ND8"/>
      <sheetName val="Ag H&amp;K"/>
      <sheetName val="BOW"/>
      <sheetName val="Basic"/>
      <sheetName val="Alat"/>
      <sheetName val="Alat Utama"/>
      <sheetName val="Sched"/>
      <sheetName val="Subkon"/>
      <sheetName val="MM"/>
      <sheetName val="%"/>
      <sheetName val="Ranking %"/>
      <sheetName val="D2"/>
      <sheetName val="ND2"/>
      <sheetName val="D7"/>
      <sheetName val="ND7"/>
      <sheetName val="K-Anl"/>
      <sheetName val="D5"/>
      <sheetName val="ND5"/>
      <sheetName val="D-3 (M)"/>
      <sheetName val="D-7 (M)"/>
      <sheetName val="K"/>
      <sheetName val="Up &amp; bhn"/>
      <sheetName val="SAP"/>
      <sheetName val="Str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 (2)"/>
      <sheetName val="2000-bln"/>
      <sheetName val="1000-bln"/>
      <sheetName val="ATB-2000"/>
      <sheetName val="ATB-1000"/>
      <sheetName val="H.Satuan"/>
      <sheetName val="Analisa-1"/>
      <sheetName val="cold mill"/>
      <sheetName val="Sheet3"/>
      <sheetName val="Sheet4"/>
      <sheetName val="Sheet5"/>
      <sheetName val="Sheet6"/>
      <sheetName val="Sheet7"/>
      <sheetName val="H_Satuan"/>
      <sheetName val="Daftar Subkon"/>
      <sheetName val="A"/>
      <sheetName val="Analisa 2"/>
      <sheetName val="Tataudara"/>
      <sheetName val="Rekap Biaya"/>
      <sheetName val="8LT 12"/>
      <sheetName val="DAF-1"/>
      <sheetName val="Koefisien"/>
      <sheetName val="Price Biaya Cadangan"/>
      <sheetName val="BQ.Rekapitulasi  Akhir"/>
      <sheetName val="ANA-C"/>
      <sheetName val="Cover Daf-2"/>
      <sheetName val="Rekap"/>
      <sheetName val="DESBT"/>
      <sheetName val="HARGA MATERIAL"/>
      <sheetName val="A-12"/>
      <sheetName val="SBDY"/>
      <sheetName val="DAPRO"/>
      <sheetName val="ANALISA TENDER"/>
      <sheetName val="Mall"/>
      <sheetName val="플랜트 설치"/>
      <sheetName val="DC HOT MIX2"/>
      <sheetName val="BQ-Str"/>
      <sheetName val="Faktor"/>
      <sheetName val="Rekap-Bdg"/>
      <sheetName val="ANALISA PEK.UMUM"/>
      <sheetName val="Rekap Direct Cost"/>
      <sheetName val="harga"/>
      <sheetName val="ENG-101"/>
      <sheetName val="Man Power"/>
      <sheetName val="BOQ KSN"/>
      <sheetName val="Daftar Upah"/>
      <sheetName val="Concrete"/>
      <sheetName val="MEK"/>
      <sheetName val="AHSbj"/>
      <sheetName val="HarSat"/>
      <sheetName val="D4"/>
      <sheetName val="D6"/>
      <sheetName val="D7"/>
      <sheetName val="D8"/>
      <sheetName val="A(Rev.3)"/>
      <sheetName val="Agregat Halus &amp; Kasar"/>
      <sheetName val="Fins_Beng_Fas"/>
      <sheetName val="Fins-Beng&amp;Fas"/>
      <sheetName val="Pag_hal_pos"/>
      <sheetName val="TOWN"/>
      <sheetName val="Sales"/>
      <sheetName val="Cover"/>
      <sheetName val="BQ-1A"/>
      <sheetName val="AC"/>
      <sheetName val="Sumber Daya"/>
      <sheetName val="Supl.X"/>
      <sheetName val="ANALISA"/>
      <sheetName val="Daftar Harga"/>
      <sheetName val="BQ ARS"/>
      <sheetName val="PAD_F"/>
      <sheetName val="000000"/>
      <sheetName val="Input Data"/>
      <sheetName val="RFP003D"/>
      <sheetName val="Rkp"/>
      <sheetName val="Weight Bridge"/>
      <sheetName val="ALAT"/>
      <sheetName val="Rate"/>
      <sheetName val="Form-3.3"/>
      <sheetName val="RAB"/>
      <sheetName val="LS_Rutin"/>
      <sheetName val="rekap ahs"/>
      <sheetName val="rekap-bialat"/>
      <sheetName val="BQ"/>
      <sheetName val="112-885"/>
      <sheetName val="RINCIAN SD."/>
      <sheetName val="Plumbing"/>
      <sheetName val="SEX"/>
      <sheetName val="BQ.Rekapitulasi Akhir"/>
      <sheetName val="HRG BHN"/>
      <sheetName val="SUB TOTAL___"/>
      <sheetName val="RKP-BOQ"/>
      <sheetName val="MAP"/>
      <sheetName val="ALOKASI"/>
      <sheetName val="BOQ "/>
      <sheetName val="Kantor_Str_Ars_Tmbh"/>
      <sheetName val="CIVIL_1"/>
      <sheetName val="H.DASAR"/>
      <sheetName val="PO-2"/>
      <sheetName val="rekap2"/>
      <sheetName val="beton"/>
      <sheetName val="Embong-Malang"/>
      <sheetName val="WF"/>
      <sheetName val="Data"/>
      <sheetName val="D-3"/>
      <sheetName val="INDIR"/>
      <sheetName val="boq"/>
      <sheetName val="Material"/>
      <sheetName val="Upah"/>
      <sheetName val="TABEL"/>
      <sheetName val="BQ PL "/>
      <sheetName val="BQ_Rekapitulasi  Akhir"/>
      <sheetName val="STR"/>
      <sheetName val="Harsat Bahan"/>
      <sheetName val="Harga Satuan"/>
      <sheetName val="Kuantitas &amp; Harga"/>
      <sheetName val="H_Satuan_(2)"/>
      <sheetName val="H_Satuan1"/>
      <sheetName val="cold_mill"/>
      <sheetName val="Analisa_2"/>
      <sheetName val="EE-PROP"/>
      <sheetName val="Price Persiapan dan Penunjang"/>
      <sheetName val="TE TS FA LAN MATV"/>
      <sheetName val="RANGKUM"/>
      <sheetName val="REF.ONLY"/>
      <sheetName val="index"/>
      <sheetName val="RKP-2"/>
      <sheetName val="Daft upah, bahan &amp;alat"/>
      <sheetName val="Daftar_Subkon"/>
      <sheetName val="Rekap_Biaya"/>
      <sheetName val="Price_Biaya_Cadangan"/>
      <sheetName val="BQ_Rekapitulasi__Akhir"/>
      <sheetName val="Cover_Daf-2"/>
      <sheetName val="8LT_12"/>
      <sheetName val="Rkap Bya"/>
      <sheetName val="SCH"/>
      <sheetName val="Sub"/>
      <sheetName val="RAP"/>
      <sheetName val="Cover Daf_2"/>
      <sheetName val="Estimate"/>
      <sheetName val="ELEMENT SUM"/>
      <sheetName val="DW"/>
      <sheetName val="lokasari_el"/>
      <sheetName val="RAB.SEKRETARIAT (1)"/>
      <sheetName val="STR(CANCEL)"/>
      <sheetName val="CABLE BULK"/>
      <sheetName val="#REF"/>
      <sheetName val="TOEC"/>
      <sheetName val="Harga S Dasar"/>
      <sheetName val="tbl-ska"/>
      <sheetName val="Fill this out first___"/>
      <sheetName val="??? ??"/>
      <sheetName val="An.PLB"/>
      <sheetName val="S_Suramadu"/>
      <sheetName val="BHN"/>
      <sheetName val="rekap index eskalasi"/>
      <sheetName val="AN-E"/>
      <sheetName val="perbandingan"/>
      <sheetName val="Basic P"/>
      <sheetName val="AC-2"/>
      <sheetName val="PROD-MAT"/>
      <sheetName val="UNIT PRICE"/>
      <sheetName val="subkon"/>
      <sheetName val="supporting data"/>
      <sheetName val="Lamp_V"/>
      <sheetName val="SAT-DAS"/>
      <sheetName val="inv"/>
      <sheetName val="Page 1"/>
      <sheetName val="II. TAHANAN UMUM"/>
      <sheetName val="PROGRESS"/>
      <sheetName val="AUG02"/>
      <sheetName val="Markup"/>
      <sheetName val="Sumda1"/>
      <sheetName val="DAF-2"/>
      <sheetName val="bahan "/>
      <sheetName val="PAD-F"/>
      <sheetName val="str-Rab"/>
      <sheetName val="Analisa ARS"/>
      <sheetName val="Upah_Bahan"/>
      <sheetName val="gvl"/>
      <sheetName val="Vol. Mat SC"/>
      <sheetName val="2.10"/>
      <sheetName val="prog-mgu"/>
      <sheetName val="rincian per proyek"/>
      <sheetName val="AKP-01"/>
      <sheetName val="Daft 2.1"/>
      <sheetName val="A-ars"/>
      <sheetName val="STR_CANCEL_"/>
      <sheetName val="TOTAL"/>
      <sheetName val="DAFTAR 7"/>
      <sheetName val="DAFTAR_8"/>
      <sheetName val="DAF_1"/>
      <sheetName val="MUA"/>
      <sheetName val="Sat Bah _ Up"/>
      <sheetName val="Indirect"/>
      <sheetName val="UPAL"/>
      <sheetName val="為替レ－ト "/>
      <sheetName val="Hrg"/>
      <sheetName val="Sheet2"/>
      <sheetName val="URAIAN"/>
      <sheetName val="LS-Rutin"/>
      <sheetName val="INPUT"/>
      <sheetName val="B Q 2007"/>
      <sheetName val="NP"/>
      <sheetName val="견적기준"/>
      <sheetName val="Hargamat"/>
      <sheetName val="Combinned &amp; Grafic HB"/>
      <sheetName val="bahan"/>
      <sheetName val="bum"/>
      <sheetName val="___ __"/>
      <sheetName val="Summary"/>
      <sheetName val="REKAP_ARSITEKTUR."/>
      <sheetName val="Grand Sum BT"/>
      <sheetName val="DP"/>
      <sheetName val="VOL"/>
      <sheetName val="Rekap Sal"/>
      <sheetName val="SPH"/>
      <sheetName val="Conn. Lib"/>
      <sheetName val="REQDELTA"/>
      <sheetName val="Upah&amp;Bahan"/>
      <sheetName val="COA"/>
      <sheetName val="Sheet1"/>
      <sheetName val=" SAT PL"/>
      <sheetName val="UPAHBAHAN"/>
      <sheetName val="BM"/>
      <sheetName val="Ratios"/>
      <sheetName val="A+Supl."/>
      <sheetName val="Connections"/>
      <sheetName val="DWTables"/>
      <sheetName val="Cable Data from Attachment-C"/>
      <sheetName val="1"/>
      <sheetName val="pt-perso"/>
      <sheetName val="telp"/>
      <sheetName val="Alat &amp; Bahan"/>
      <sheetName val="Perm. Test"/>
      <sheetName val="RENTAL1"/>
      <sheetName val="7-STAIRWAY"/>
      <sheetName val="Rev Type"/>
      <sheetName val="LBK"/>
      <sheetName val="Div2"/>
      <sheetName val="HRG-DASAR"/>
      <sheetName val="Sum IF"/>
      <sheetName val="Dist_analys"/>
      <sheetName val="Mandor"/>
      <sheetName val="HSD"/>
      <sheetName val="GENERAL"/>
      <sheetName val="Pricing"/>
      <sheetName val="cash flow"/>
      <sheetName val="Orgs Proy"/>
      <sheetName val="Unit Rate"/>
      <sheetName val="BASIC"/>
      <sheetName val="RLB"/>
      <sheetName val="SUR-HARGA"/>
      <sheetName val="RUCIKA&amp;WAVIN"/>
      <sheetName val="PBK-01"/>
      <sheetName val="HRG DSR"/>
      <sheetName val="H-BHN"/>
      <sheetName val="U. div 2"/>
      <sheetName val="Analisa RAP"/>
      <sheetName val="Master Edit"/>
      <sheetName val="BARU-4 "/>
      <sheetName val="schalat"/>
      <sheetName val="SUMBER"/>
      <sheetName val="Rek.Analisa"/>
      <sheetName val="breakdown"/>
      <sheetName val="RBP_ 2"/>
      <sheetName val="rekap_bialat"/>
      <sheetName val="3-DIV8"/>
      <sheetName val="Muncraaat-6"/>
      <sheetName val="bq.T.Abang"/>
      <sheetName val="VAC BDWN"/>
      <sheetName val="Analisa Baku ME"/>
      <sheetName val="hardas"/>
      <sheetName val="UM"/>
      <sheetName val="Monitor"/>
      <sheetName val="Kont-1"/>
      <sheetName val="RAB Jalan"/>
      <sheetName val="analysis2"/>
      <sheetName val="basic price"/>
      <sheetName val="SUMDA"/>
      <sheetName val="terbilang"/>
      <sheetName val="BARU-3"/>
      <sheetName val="LAMA-3"/>
      <sheetName val="LAMA-4"/>
      <sheetName val="DHrg"/>
      <sheetName val="H_Satuan_(2)1"/>
      <sheetName val="H_Satuan2"/>
      <sheetName val="cold_mill1"/>
      <sheetName val="Daftar_Subkon1"/>
      <sheetName val="rekap_ahs"/>
      <sheetName val="Analisa_21"/>
      <sheetName val="Rekap_Biaya1"/>
      <sheetName val="Price_Biaya_Cadangan1"/>
      <sheetName val="BQ_Rekapitulasi__Akhir1"/>
      <sheetName val="A(Rev_3)"/>
      <sheetName val="Agregat_Halus_&amp;_Kasar"/>
      <sheetName val="ANALISA_TENDER"/>
      <sheetName val="8LT_121"/>
      <sheetName val="Man_Power"/>
      <sheetName val="HARGA_MATERIAL"/>
      <sheetName val="Supl_X"/>
      <sheetName val="Cover_Daf-21"/>
      <sheetName val="BQ_ARS"/>
      <sheetName val="Input_Data"/>
      <sheetName val="Form-3_3"/>
      <sheetName val="Daftar_Harga"/>
      <sheetName val="Rekap_Direct_Cost"/>
      <sheetName val="Sumber_Daya"/>
      <sheetName val="ANALISA_PEK_UMUM"/>
      <sheetName val="BOQ_KSN"/>
      <sheetName val="Daftar_Upah"/>
      <sheetName val="RINCIAN_SD_"/>
      <sheetName val="DC_HOT_MIX2"/>
      <sheetName val="Fill_this_out_first___"/>
      <sheetName val="Sum_IF"/>
      <sheetName val="U__div_2"/>
      <sheetName val="플랜트_설치"/>
      <sheetName val="Grand_Sum_BT"/>
      <sheetName val="Analisa_RAP"/>
      <sheetName val="Basic_P"/>
      <sheetName val="RBP__2"/>
      <sheetName val="cash_flow"/>
      <sheetName val="Kuantitas_&amp;_Harga"/>
      <sheetName val="H_DASAR"/>
      <sheetName val="HRG_BHN"/>
      <sheetName val="SUB_TOTAL___"/>
      <sheetName val="RAB_SEKRETARIAT_(1)"/>
      <sheetName val="TE_TS_FA_LAN_MATV"/>
      <sheetName val="bahan_"/>
      <sheetName val="BOQ_"/>
      <sheetName val="為替レ－ト_"/>
      <sheetName val="BQ_Rekapitulasi_Akhir"/>
      <sheetName val="B_Q_2007"/>
      <sheetName val="Combinned_&amp;_Grafic_HB"/>
      <sheetName val="Harsat_Bahan"/>
      <sheetName val="BQ_PL_"/>
      <sheetName val="BQ_Rekapitulasi__Akhir2"/>
      <sheetName val="Vol__Mat_SC"/>
      <sheetName val="REF_ONLY"/>
      <sheetName val="Daft_upah,_bahan_&amp;alat"/>
      <sheetName val="Rkap_Bya"/>
      <sheetName val="Weight_Bridge"/>
      <sheetName val="Harga_S_Dasar"/>
      <sheetName val="ELEMENT_SUM"/>
      <sheetName val="???_??"/>
      <sheetName val="CABLE_BULK"/>
      <sheetName val="An_PLB"/>
      <sheetName val="rekap_index_eskalasi"/>
      <sheetName val="UNIT_PRICE"/>
      <sheetName val="supporting_data"/>
      <sheetName val="TENAGA"/>
      <sheetName val="ANALISA SNI'08(ubh bgsting)"/>
      <sheetName val="SD"/>
      <sheetName val="BASIC PRICE "/>
      <sheetName val="Galian batu"/>
      <sheetName val="Rekap DKH"/>
      <sheetName val="Text"/>
      <sheetName val="mA THP III"/>
      <sheetName val="ELEKTRONIK"/>
      <sheetName val="Ope FC"/>
      <sheetName val="Opening"/>
      <sheetName val="Harsat Upah"/>
      <sheetName val="諸経費"/>
      <sheetName val="清水計算営業税率関連"/>
      <sheetName val="個案9411"/>
      <sheetName val="HargaDasar"/>
      <sheetName val="Cashflow"/>
      <sheetName val="SPK"/>
      <sheetName val="tabel profil"/>
      <sheetName val="P.M(Monitoring Sche)"/>
      <sheetName val="Lab Sche (Summary)."/>
      <sheetName val="2.1 受電設備棟"/>
      <sheetName val="2.2 受・防火水槽"/>
      <sheetName val="2.3 排水処理設備棟"/>
      <sheetName val="2.4 倉庫棟"/>
      <sheetName val="2.5 守衛棟"/>
      <sheetName val="TOSHIBA-Structure"/>
      <sheetName val="MOBILISASI"/>
      <sheetName val="Fill this out first..."/>
      <sheetName val="Pt"/>
      <sheetName val="BQ Elektrikal"/>
      <sheetName val="BQ_Rekapitulasi Akhir"/>
      <sheetName val="rekap konst"/>
      <sheetName val="struktur tdk dipakai"/>
      <sheetName val="cl_cc21"/>
      <sheetName val="PENAWARAN"/>
      <sheetName val="Anl.+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(RAB)"/>
      <sheetName val="BQ(RAB) (2)"/>
      <sheetName val="BQ(RAB) (3)"/>
      <sheetName val="BQ1"/>
      <sheetName val="BQ2"/>
      <sheetName val="JADWAL(1)"/>
      <sheetName val="JADWAL(2)"/>
      <sheetName val="Item8"/>
      <sheetName val="sket"/>
      <sheetName val="adukan "/>
      <sheetName val="HL"/>
      <sheetName val="BU"/>
      <sheetName val="plester"/>
      <sheetName val="Item7"/>
      <sheetName val="rutinBahu"/>
      <sheetName val="Item10"/>
      <sheetName val="Estimate"/>
      <sheetName val="Item1"/>
      <sheetName val="Item4"/>
      <sheetName val="Item6"/>
      <sheetName val="rekap"/>
      <sheetName val="Hotmix"/>
      <sheetName val="Analisa Alat"/>
      <sheetName val="Elemen"/>
      <sheetName val="Item3"/>
      <sheetName val="Idle"/>
      <sheetName val="Pas.batu"/>
      <sheetName val="Crusher"/>
      <sheetName val="Proses"/>
      <sheetName val="Alat Kudus"/>
      <sheetName val="Kap.Alat"/>
      <sheetName val="ATB(T)"/>
      <sheetName val="ac4CM(T)"/>
      <sheetName val="SKETSA"/>
      <sheetName val="BAHAN"/>
      <sheetName val="upah"/>
      <sheetName val="ALAT"/>
      <sheetName val="alatnonbuas"/>
      <sheetName val="PNWRN"/>
      <sheetName val="Sheet1"/>
      <sheetName val="vICTOR"/>
      <sheetName val="H.Satuan"/>
      <sheetName val="data"/>
      <sheetName val="Fill this out first___"/>
      <sheetName val="BQ(RAB)_(2)"/>
      <sheetName val="BQ(RAB)_(3)"/>
      <sheetName val="adukan_"/>
      <sheetName val="Analisa_Alat"/>
      <sheetName val="Pas_batu"/>
      <sheetName val="Alat_Kudus"/>
      <sheetName val="Kap_Alat"/>
      <sheetName val="Analisa SNI STANDART "/>
      <sheetName val="DAF-2"/>
      <sheetName val="PriceList"/>
      <sheetName val="FAKTOR"/>
      <sheetName val="Fill this out first..."/>
      <sheetName val="BTL-Bau"/>
      <sheetName val="Management"/>
      <sheetName val="Analisa"/>
      <sheetName val="Cover"/>
      <sheetName val="HRG BAHAN &amp; UPAH okk"/>
      <sheetName val="Analis Kusen okk"/>
      <sheetName val="BAG-2"/>
      <sheetName val="SBDY"/>
      <sheetName val="Pt"/>
      <sheetName val="PLUMBING"/>
      <sheetName val="HARGA MATERIAL"/>
      <sheetName val="Elektrikal"/>
      <sheetName val="HRG BHN"/>
      <sheetName val="Cal_Slab_Admin"/>
      <sheetName val="Ch"/>
      <sheetName val="gvl"/>
      <sheetName val="KH-Q1,Q2,01"/>
      <sheetName val="Material"/>
      <sheetName val="Pipe"/>
      <sheetName val="RFP009"/>
      <sheetName val="SITE-E"/>
      <sheetName val="name"/>
      <sheetName val="Rekap Prelim"/>
      <sheetName val="Cover Daf-2"/>
      <sheetName val="H_Satuan"/>
      <sheetName val="A"/>
      <sheetName val="BQ ARS"/>
      <sheetName val="Spec ME"/>
      <sheetName val="Breakdown"/>
      <sheetName val="harsat"/>
      <sheetName val="HARGA BAHAN"/>
      <sheetName val="struktur tdk dipakai"/>
      <sheetName val="LO"/>
      <sheetName val="DAFTAR_8"/>
      <sheetName val="TOTAL"/>
      <sheetName val="DAFTAR 7"/>
      <sheetName val="DAF-1"/>
      <sheetName val="Listrik"/>
      <sheetName val="DAF_2"/>
      <sheetName val="JAN"/>
      <sheetName val="PEMBESIAN BALOK tukang (2)"/>
      <sheetName val="概総括1"/>
      <sheetName val="1"/>
      <sheetName val="BoQ"/>
      <sheetName val="I_KAMAR"/>
      <sheetName val="Man Power _ Comp"/>
      <sheetName val="WI"/>
      <sheetName val="product"/>
      <sheetName val="Har-sat-dasr"/>
      <sheetName val="AnalisaSIPIL RIIL RAP"/>
      <sheetName val="MASTER"/>
      <sheetName val="ganda"/>
      <sheetName val="CCO"/>
      <sheetName val="B - Norelec"/>
      <sheetName val="HSD"/>
      <sheetName val="Meth"/>
      <sheetName val="AN-E"/>
      <sheetName val="Harsat Upah"/>
      <sheetName val="Jembatan I"/>
      <sheetName val="D _ W sizes"/>
      <sheetName val="C. Analisa "/>
      <sheetName val="Rkp"/>
      <sheetName val="AN-ME"/>
      <sheetName val="Analisa RAP"/>
      <sheetName val="IN OUT"/>
      <sheetName val="Perm. Test"/>
      <sheetName val="EQT-ESTN"/>
      <sheetName val="산근"/>
      <sheetName val="ALL"/>
      <sheetName val="Man Power &amp; Comp"/>
      <sheetName val="Up &amp; bhn"/>
      <sheetName val="Konfirm"/>
      <sheetName val="표지"/>
      <sheetName val="HSATUAN"/>
      <sheetName val="UTILITAS"/>
      <sheetName val="rab lt 2 bo"/>
      <sheetName val="A-11 Steel Str"/>
      <sheetName val="A-03 Pile"/>
      <sheetName val="Master 1.0"/>
      <sheetName val="Conn. Lib"/>
      <sheetName val="Currency"/>
      <sheetName val="MU"/>
      <sheetName val="AnalisaSIPIL RIIL"/>
      <sheetName val="TOWN"/>
      <sheetName val="NAMES"/>
      <sheetName val="Posisi Biaya"/>
      <sheetName val="C_Flow"/>
      <sheetName val="BD Div-2 sd 7.6"/>
      <sheetName val="Back-Up"/>
      <sheetName val="Harga Bahan &amp; Upah "/>
      <sheetName val="P-late"/>
      <sheetName val="Cashflow"/>
      <sheetName val="BQ(RAB)_(2)1"/>
      <sheetName val="BQ(RAB)_(3)1"/>
      <sheetName val="adukan_1"/>
      <sheetName val="Analisa_Alat1"/>
      <sheetName val="Pas_batu1"/>
      <sheetName val="Alat_Kudus1"/>
      <sheetName val="Kap_Alat1"/>
      <sheetName val="H_Satuan1"/>
      <sheetName val="Analisa_SNI_STANDART_"/>
      <sheetName val="Fill_this_out_first___"/>
      <sheetName val="Fill_this_out_first___1"/>
      <sheetName val="HRG_BAHAN_&amp;_UPAH_okk"/>
      <sheetName val="Analis_Kusen_okk"/>
      <sheetName val="Cover_Daf-2"/>
      <sheetName val="BQ_ARS"/>
      <sheetName val="Spec_ME"/>
      <sheetName val="S_Suramadu"/>
      <sheetName val="COST"/>
      <sheetName val="Harga Satuan"/>
      <sheetName val="GEDUNG-A"/>
      <sheetName val="MAT'L LIST"/>
      <sheetName val="3.1"/>
      <sheetName val="1.19"/>
      <sheetName val="BQ"/>
      <sheetName val="Analisa 2"/>
      <sheetName val="ANALISA railing"/>
      <sheetName val="2. BQ"/>
      <sheetName val="Str BT"/>
      <sheetName val="FINISHING"/>
      <sheetName val="MAP"/>
      <sheetName val="GRAND TOTAL"/>
      <sheetName val="UPAHBAHAN"/>
      <sheetName val="???1"/>
      <sheetName val="Ana. PU"/>
      <sheetName val="Daftar Upah"/>
      <sheetName val="Format Report-for analysis only"/>
      <sheetName val="XREF"/>
      <sheetName val="UBA"/>
      <sheetName val="AHSbj"/>
      <sheetName val="Cover Daf_2"/>
      <sheetName val="1. BQ"/>
      <sheetName val="Vibro_Roller"/>
      <sheetName val="rate"/>
      <sheetName val="Sch"/>
      <sheetName val="RAB-2006-Total"/>
      <sheetName val="sdm"/>
      <sheetName val="TABEL"/>
      <sheetName val="gal"/>
      <sheetName val="Volume 1"/>
      <sheetName val="Koefisien"/>
      <sheetName val="INDEX"/>
      <sheetName val="DIV2"/>
      <sheetName val="Rekap_elban"/>
      <sheetName val="rekap mekanikal"/>
      <sheetName val="9DHSDBU"/>
      <sheetName val="Uraian Teknis"/>
      <sheetName val="MC_strp CoDa "/>
      <sheetName val="2. MVAC R1"/>
      <sheetName val="Agregat Halus &amp; Kasar"/>
      <sheetName val="Off + Wh"/>
      <sheetName val="BasicPrice"/>
      <sheetName val="SEX"/>
      <sheetName val="ana_str"/>
      <sheetName val="304-06"/>
      <sheetName val="01A- RAB"/>
      <sheetName val="Fin Sum"/>
      <sheetName val="FAK"/>
      <sheetName val="HB "/>
      <sheetName val="BM"/>
      <sheetName val="PAD-F"/>
      <sheetName val="List Material"/>
      <sheetName val="RAP"/>
      <sheetName val="ES-PARK"/>
      <sheetName val="ES_PARK"/>
      <sheetName val="3.4-PIPE"/>
      <sheetName val="Unit Price"/>
      <sheetName val="Pag_hal"/>
      <sheetName val="PEMBESIAN_BALOK_tukang_(2)"/>
      <sheetName val="struktur_tdk_dipakai"/>
      <sheetName val="HRG_BHN"/>
      <sheetName val="HARGA_BAHAN"/>
      <sheetName val="Man_Power___Comp"/>
      <sheetName val="HARGA_MATERIAL"/>
      <sheetName val="Rekap_Prelim"/>
      <sheetName val="DAFTAR_7"/>
      <sheetName val="AnalisaSIPIL_RIIL_RAP"/>
      <sheetName val="Harsat_Upah"/>
      <sheetName val="D___W_sizes"/>
      <sheetName val="B_-_Norelec"/>
      <sheetName val="rab_lt_2_bo"/>
      <sheetName val="A-11_Steel_Str"/>
      <sheetName val="A-03_Pile"/>
      <sheetName val="Cover_Daf_2"/>
      <sheetName val="Jembatan_I"/>
      <sheetName val="C__Analisa_"/>
      <sheetName val="IN_OUT"/>
      <sheetName val="MUTASI"/>
      <sheetName val="Sumda1"/>
      <sheetName val=" schedule AMD-2 Rev III"/>
      <sheetName val="405BQBAK-ME 26 bakrie"/>
      <sheetName val="Por"/>
      <sheetName val="AHS"/>
      <sheetName val="RAB"/>
      <sheetName val="HRGA SATUAN UPAH-BAHAN"/>
      <sheetName val="Sat~Bahu"/>
      <sheetName val="Galian batu"/>
      <sheetName val="jobhist"/>
      <sheetName val="MAT'L LLIST"/>
      <sheetName val="Rekapitulasi"/>
      <sheetName val="Harga Upah+Bahan"/>
      <sheetName val="B Q 2007"/>
      <sheetName val="Hrg"/>
      <sheetName val="D &amp; W sizes"/>
      <sheetName val="DESBT"/>
      <sheetName val="??"/>
      <sheetName val="."/>
      <sheetName val="%"/>
      <sheetName val="Indirect"/>
      <sheetName val="Isolasi Luar"/>
      <sheetName val="BAG_2"/>
      <sheetName val="rab me (by owner) "/>
      <sheetName val="BQ (by owner)"/>
      <sheetName val="rab me (fisik)"/>
      <sheetName val="Public Area"/>
      <sheetName val="Isolasi Luar Dalam"/>
      <sheetName val="Kegiatan"/>
      <sheetName val="H. Satuan"/>
      <sheetName val="Analisa Upah &amp; Bahan Plum"/>
      <sheetName val="ANALISA-HST"/>
      <sheetName val="RAB.SEKRETARIAT (1)"/>
      <sheetName val="REKAP TOTAL"/>
      <sheetName val="Kurva S (barch-bulanan-25)"/>
      <sheetName val="SELISIH HARGA"/>
      <sheetName val="Struktur"/>
      <sheetName val="Monitoring Progres"/>
      <sheetName val="dasar"/>
      <sheetName val="Pricing"/>
      <sheetName val="3.Sch_ch"/>
      <sheetName val="HARSAT-lain"/>
      <sheetName val="HARSAT-tanah"/>
      <sheetName val="HARSAT-lhn"/>
      <sheetName val="Master Edit"/>
      <sheetName val="basic_price"/>
      <sheetName val="pml"/>
      <sheetName val="S-Curve"/>
      <sheetName val="pivot"/>
      <sheetName val="KEBALAT"/>
      <sheetName val="JPC Breakdown Price"/>
      <sheetName val="VCV_BE_TONG"/>
      <sheetName val="CHITIET VL_NC"/>
      <sheetName val="ANGGARAN"/>
      <sheetName val="AC"/>
      <sheetName val="플랜트 설치"/>
      <sheetName val="RM IA"/>
      <sheetName val="DAFTAR HARGA"/>
      <sheetName val="Connections"/>
      <sheetName val="DWTables"/>
      <sheetName val="HB"/>
      <sheetName val="Pg2"/>
      <sheetName val="D 5243-ARAMCO"/>
      <sheetName val="D-4801 OXY"/>
      <sheetName val="Time Schedule"/>
      <sheetName val="STR(CANCEL)"/>
      <sheetName val="Ope FC"/>
      <sheetName val="Sheet2"/>
      <sheetName val="rINCIAN"/>
      <sheetName val="PPh 22"/>
      <sheetName val="2.2 BQ"/>
      <sheetName val="BQ Detail"/>
      <sheetName val="H-SAT(noprint)"/>
      <sheetName val="JDE-522444"/>
      <sheetName val="HB me"/>
      <sheetName val="Bangunan Utama B"/>
      <sheetName val="srtberkas"/>
      <sheetName val="3-DIV5"/>
      <sheetName val="WS"/>
      <sheetName val="SAT-DAS"/>
      <sheetName val="U. div 2"/>
      <sheetName val="harga dasar"/>
      <sheetName val="bialangsung"/>
      <sheetName val="DK&amp;H"/>
      <sheetName val="Analisa Harsat"/>
      <sheetName val="Sumber Daya"/>
      <sheetName val="Kuantitas &amp; Harga"/>
      <sheetName val="Prices-600"/>
      <sheetName val="Markup"/>
      <sheetName val="1.2.용역비"/>
      <sheetName val="Eng_Hrs (HO)"/>
      <sheetName val="351BQMCN"/>
      <sheetName val="钢筋"/>
      <sheetName val="Eng_Hrs"/>
      <sheetName val="Fire Alarm"/>
      <sheetName val="Mall"/>
      <sheetName val="fr BS"/>
      <sheetName val="Blk-Mnl"/>
      <sheetName val="Klm-Mnl"/>
      <sheetName val="Equity"/>
      <sheetName val="REGISTRATION"/>
      <sheetName val="OIF"/>
      <sheetName val="G-Alat"/>
      <sheetName val="汇总"/>
      <sheetName val="harga"/>
      <sheetName val="analisa hor"/>
      <sheetName val="BQ.Rekapitulasi  Akhir"/>
      <sheetName val="Lamp_V"/>
      <sheetName val="공정계획(내부계획25%,내부w.f)"/>
      <sheetName val="DashB"/>
      <sheetName val="MPU"/>
      <sheetName val="BQ(RAB)_(2)2"/>
      <sheetName val="BQ(RAB)_(3)2"/>
      <sheetName val="adukan_2"/>
      <sheetName val="Analisa_Alat2"/>
      <sheetName val="Pas_batu2"/>
      <sheetName val="Alat_Kudus2"/>
      <sheetName val="Kap_Alat2"/>
      <sheetName val="H_Satuan2"/>
      <sheetName val="Analisa_SNI_STANDART_1"/>
      <sheetName val="Fill_this_out_first___2"/>
      <sheetName val="Fill_this_out_first___3"/>
      <sheetName val="Cover_Daf-21"/>
      <sheetName val="BQ_ARS1"/>
      <sheetName val="Spec_ME1"/>
      <sheetName val="HRG_BAHAN_&amp;_UPAH_okk1"/>
      <sheetName val="Analis_Kusen_okk1"/>
      <sheetName val="AnalisaSIPIL_RIIL_RAP1"/>
      <sheetName val="PEMBESIAN_BALOK_tukang_(2)1"/>
      <sheetName val="DAFTAR_71"/>
      <sheetName val="HRG_BHN1"/>
      <sheetName val="Rekap_Prelim1"/>
      <sheetName val="HARGA_MATERIAL1"/>
      <sheetName val="HARGA_BAHAN1"/>
      <sheetName val="struktur_tdk_dipakai1"/>
      <sheetName val="B_-_Norelec1"/>
      <sheetName val="Jembatan_I1"/>
      <sheetName val="C__Analisa_1"/>
      <sheetName val="1_19"/>
      <sheetName val="Master_1_0"/>
      <sheetName val="Analisa_2"/>
      <sheetName val="ANALISA_railing"/>
      <sheetName val="IN_OUT1"/>
      <sheetName val="D___W_sizes1"/>
      <sheetName val="Perm__Test"/>
      <sheetName val="2__BQ"/>
      <sheetName val="Harga_Bahan_&amp;_Upah_"/>
      <sheetName val="rab_lt_2_bo1"/>
      <sheetName val="Man_Power_&amp;_Comp"/>
      <sheetName val="GRAND_TOTAL"/>
      <sheetName val="Analisa_RAP"/>
      <sheetName val="Man_Power___Comp1"/>
      <sheetName val="Harsat_Upah1"/>
      <sheetName val="Str_BT"/>
      <sheetName val="Posisi_Biaya"/>
      <sheetName val="Conn__Lib"/>
      <sheetName val="BD_Div-2_sd_7_6"/>
      <sheetName val="Harga_Satuan"/>
      <sheetName val="AnalisaSIPIL_RIIL"/>
      <sheetName val="Ana__PU"/>
      <sheetName val="rekap_mekanikal"/>
      <sheetName val="Agregat_Halus_&amp;_Kasar"/>
      <sheetName val="Cover_Daf_21"/>
      <sheetName val="405BQBAK-ME_26_bakrie"/>
      <sheetName val="Format_Report-for_analysis_only"/>
      <sheetName val="Volume_1"/>
      <sheetName val="_schedule_AMD-2_Rev_III"/>
      <sheetName val="MAT'L_LIST"/>
      <sheetName val="2__MVAC_R1"/>
      <sheetName val="Off_+_Wh"/>
      <sheetName val="Up_&amp;_bhn"/>
      <sheetName val="List_Material"/>
      <sheetName val="Uraian_Teknis"/>
      <sheetName val="MC_strp_CoDa_"/>
      <sheetName val="H__Satuan"/>
      <sheetName val="A-11_Steel_Str1"/>
      <sheetName val="A-03_Pile1"/>
      <sheetName val="1__BQ"/>
      <sheetName val="01A-_RAB"/>
      <sheetName val="Daftar_Upah"/>
      <sheetName val="Analisa_Upah_&amp;_Bahan_Plum"/>
      <sheetName val="3_1"/>
      <sheetName val="Fin_Sum"/>
      <sheetName val="3_4-PIPE"/>
      <sheetName val="Harga_Upah+Bahan"/>
      <sheetName val="B_Q_2007"/>
      <sheetName val="REKAP_TOTAL"/>
      <sheetName val="RAB_SEKRETARIAT_(1)"/>
      <sheetName val="Kurva_S_(barch-bulanan-25)"/>
      <sheetName val="3_Sch_ch"/>
      <sheetName val="Master_Edit"/>
      <sheetName val="PPh_22"/>
      <sheetName val="2_2_BQ"/>
      <sheetName val="Galian_batu"/>
      <sheetName val="unit_price"/>
      <sheetName val="BQ_Detail"/>
      <sheetName val="D_5243-ARAMCO"/>
      <sheetName val="D-4801_OXY"/>
      <sheetName val="DAFTAR_HARGA"/>
      <sheetName val="JPC_Breakdown_Price"/>
      <sheetName val="HB_me"/>
      <sheetName val="_"/>
      <sheetName val="HRGA_SATUAN_UPAH-BAHAN"/>
      <sheetName val="Bangunan_Utama_B"/>
      <sheetName val="Time_Schedule"/>
      <sheetName val="CHITIET_VL_NC"/>
      <sheetName val="rab_me_(by_owner)_"/>
      <sheetName val="BQ_(by_owner)"/>
      <sheetName val="rab_me_(fisik)"/>
      <sheetName val="HB_"/>
      <sheetName val="MAT'L_LLIST"/>
      <sheetName val="Public_Area"/>
      <sheetName val="U__div_2"/>
      <sheetName val="harga_dasar"/>
      <sheetName val="Analisa_Harsat"/>
      <sheetName val="Sumber_Daya"/>
      <sheetName val="Kuantitas_&amp;_Harga"/>
      <sheetName val="1_2_용역비"/>
      <sheetName val="Eng_Hrs_(HO)"/>
      <sheetName val="SELISIH_HARGA"/>
      <sheetName val="Fire_Alarm"/>
      <sheetName val="fr_BS"/>
      <sheetName val="BQ(RAB)_(2)3"/>
      <sheetName val="BQ(RAB)_(3)3"/>
      <sheetName val="adukan_3"/>
      <sheetName val="Analisa_Alat3"/>
      <sheetName val="Pas_batu3"/>
      <sheetName val="Alat_Kudus3"/>
      <sheetName val="Kap_Alat3"/>
      <sheetName val="H_Satuan3"/>
      <sheetName val="Analisa_SNI_STANDART_2"/>
      <sheetName val="Fill_this_out_first___4"/>
      <sheetName val="Fill_this_out_first___5"/>
      <sheetName val="Cover_Daf-22"/>
      <sheetName val="BQ_ARS2"/>
      <sheetName val="Spec_ME2"/>
      <sheetName val="HRG_BAHAN_&amp;_UPAH_okk2"/>
      <sheetName val="Analis_Kusen_okk2"/>
      <sheetName val="AnalisaSIPIL_RIIL_RAP2"/>
      <sheetName val="PEMBESIAN_BALOK_tukang_(2)2"/>
      <sheetName val="DAFTAR_72"/>
      <sheetName val="HRG_BHN2"/>
      <sheetName val="Rekap_Prelim2"/>
      <sheetName val="HARGA_MATERIAL2"/>
      <sheetName val="HARGA_BAHAN2"/>
      <sheetName val="struktur_tdk_dipakai2"/>
      <sheetName val="B_-_Norelec2"/>
      <sheetName val="Jembatan_I2"/>
      <sheetName val="C__Analisa_2"/>
      <sheetName val="1_191"/>
      <sheetName val="Master_1_01"/>
      <sheetName val="Analisa_21"/>
      <sheetName val="ANALISA_railing1"/>
      <sheetName val="IN_OUT2"/>
      <sheetName val="D___W_sizes2"/>
      <sheetName val="Perm__Test1"/>
      <sheetName val="2__BQ1"/>
      <sheetName val="Harga_Bahan_&amp;_Upah_1"/>
      <sheetName val="rab_lt_2_bo2"/>
      <sheetName val="Man_Power_&amp;_Comp1"/>
      <sheetName val="GRAND_TOTAL1"/>
      <sheetName val="Analisa_RAP1"/>
      <sheetName val="Man_Power___Comp2"/>
      <sheetName val="Harsat_Upah2"/>
      <sheetName val="Str_BT1"/>
      <sheetName val="Posisi_Biaya1"/>
      <sheetName val="Conn__Lib1"/>
      <sheetName val="BD_Div-2_sd_7_61"/>
      <sheetName val="Harga_Satuan1"/>
      <sheetName val="AnalisaSIPIL_RIIL1"/>
      <sheetName val="Ana__PU1"/>
      <sheetName val="rekap_mekanikal1"/>
      <sheetName val="Agregat_Halus_&amp;_Kasar1"/>
      <sheetName val="Cover_Daf_22"/>
      <sheetName val="405BQBAK-ME_26_bakrie1"/>
      <sheetName val="Format_Report-for_analysis_onl1"/>
      <sheetName val="Volume_11"/>
      <sheetName val="_schedule_AMD-2_Rev_III1"/>
      <sheetName val="MAT'L_LIST1"/>
      <sheetName val="2__MVAC_R11"/>
      <sheetName val="Off_+_Wh1"/>
      <sheetName val="Up_&amp;_bhn1"/>
      <sheetName val="List_Material1"/>
      <sheetName val="Uraian_Teknis1"/>
      <sheetName val="MC_strp_CoDa_1"/>
      <sheetName val="H__Satuan1"/>
      <sheetName val="A-11_Steel_Str2"/>
      <sheetName val="A-03_Pile2"/>
      <sheetName val="1__BQ1"/>
      <sheetName val="01A-_RAB1"/>
      <sheetName val="Daftar_Upah1"/>
      <sheetName val="Analisa_Upah_&amp;_Bahan_Plum1"/>
      <sheetName val="3_11"/>
      <sheetName val="Fin_Sum1"/>
      <sheetName val="3_4-PIPE1"/>
      <sheetName val="Harga_Upah+Bahan1"/>
      <sheetName val="B_Q_20071"/>
      <sheetName val="REKAP_TOTAL1"/>
      <sheetName val="RAB_SEKRETARIAT_(1)1"/>
      <sheetName val="Kurva_S_(barch-bulanan-25)1"/>
      <sheetName val="3_Sch_ch1"/>
      <sheetName val="Master_Edit1"/>
      <sheetName val="PPh_221"/>
      <sheetName val="2_2_BQ1"/>
      <sheetName val="Galian_batu1"/>
      <sheetName val="unit_price1"/>
      <sheetName val="BQ_Detail1"/>
      <sheetName val="D_5243-ARAMCO1"/>
      <sheetName val="D-4801_OXY1"/>
      <sheetName val="DAFTAR_HARGA1"/>
      <sheetName val="JPC_Breakdown_Price1"/>
      <sheetName val="HB_me1"/>
      <sheetName val="_1"/>
      <sheetName val="HRGA_SATUAN_UPAH-BAHAN1"/>
      <sheetName val="Bangunan_Utama_B1"/>
      <sheetName val="Time_Schedule1"/>
      <sheetName val="CHITIET_VL_NC1"/>
      <sheetName val="rab_me_(by_owner)_1"/>
      <sheetName val="BQ_(by_owner)1"/>
      <sheetName val="rab_me_(fisik)1"/>
      <sheetName val="HB_1"/>
      <sheetName val="MAT'L_LLIST1"/>
      <sheetName val="Public_Area1"/>
      <sheetName val="U__div_21"/>
      <sheetName val="harga_dasar1"/>
      <sheetName val="Analisa_Harsat1"/>
      <sheetName val="Sumber_Daya1"/>
      <sheetName val="Kuantitas_&amp;_Harga1"/>
      <sheetName val="1_2_용역비1"/>
      <sheetName val="Eng_Hrs_(HO)1"/>
      <sheetName val="SELISIH_HARGA1"/>
      <sheetName val="Fire_Alarm1"/>
      <sheetName val="fr_BS1"/>
      <sheetName val="BOQ Full"/>
      <sheetName val="1.1 ALAT TULIS KANTOR"/>
      <sheetName val="D-base"/>
      <sheetName val="GRADASI KELAS A (2)"/>
      <sheetName val="timbunan pilihan"/>
      <sheetName val="S-QD5"/>
      <sheetName val="cal belakang"/>
      <sheetName val="fill in first"/>
      <sheetName val="RKP PLUMBING"/>
      <sheetName val="STAFFSCHED "/>
      <sheetName val="FORM"/>
      <sheetName val="Terbilang"/>
      <sheetName val="Daf 1"/>
      <sheetName val="Bill of Qty MEP"/>
      <sheetName val="%S"/>
      <sheetName val="beton"/>
      <sheetName val="cable-data"/>
      <sheetName val="___1"/>
      <sheetName val="Alat   Master"/>
      <sheetName val="Alat  Jembatan"/>
      <sheetName val="DHrg"/>
      <sheetName val="#REF"/>
      <sheetName val="Sub"/>
      <sheetName val="Rekap Bi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2">
          <cell r="B32" t="str">
            <v>2.3(1)</v>
          </cell>
          <cell r="C32" t="str">
            <v>Gorong-gorong pipa beton bertulang diameter dalam</v>
          </cell>
          <cell r="D32" t="str">
            <v>Gorong-gorong pipa beton bertulang diameter dalam</v>
          </cell>
          <cell r="E32">
            <v>0</v>
          </cell>
          <cell r="F32" t="str">
            <v>m</v>
          </cell>
          <cell r="G32">
            <v>0</v>
          </cell>
          <cell r="H32">
            <v>0</v>
          </cell>
          <cell r="I32">
            <v>0</v>
          </cell>
        </row>
        <row r="33">
          <cell r="D33" t="str">
            <v>80 cm -120 cm.</v>
          </cell>
        </row>
        <row r="34">
          <cell r="B34" t="str">
            <v>2.3(2)</v>
          </cell>
          <cell r="C34" t="str">
            <v>Gorong-gorong pipa baja gelombang.</v>
          </cell>
          <cell r="D34" t="str">
            <v>Gorong-gorong pipa baja gelombang.</v>
          </cell>
          <cell r="E34">
            <v>0</v>
          </cell>
          <cell r="F34" t="str">
            <v>ton</v>
          </cell>
          <cell r="G34">
            <v>0</v>
          </cell>
          <cell r="H34">
            <v>0</v>
          </cell>
          <cell r="I34">
            <v>0</v>
          </cell>
        </row>
        <row r="35">
          <cell r="I35">
            <v>0</v>
          </cell>
        </row>
        <row r="36">
          <cell r="B36" t="str">
            <v>2.3 (3)</v>
          </cell>
          <cell r="C36" t="str">
            <v>Saluran Beton Bertulang U  20 - 40 cm</v>
          </cell>
          <cell r="D36" t="str">
            <v>Saluran Beton Bertulang U  20 - 40 cm</v>
          </cell>
          <cell r="E36" t="e">
            <v>#REF!</v>
          </cell>
          <cell r="F36" t="str">
            <v>m</v>
          </cell>
          <cell r="G36">
            <v>0</v>
          </cell>
          <cell r="H36" t="e">
            <v>#REF!</v>
          </cell>
          <cell r="I36" t="e">
            <v>#REF!</v>
          </cell>
        </row>
        <row r="38">
          <cell r="B38" t="str">
            <v>2.3 (4)</v>
          </cell>
          <cell r="C38" t="str">
            <v>Saluran Beton Bertulang U  40 - 60 cm</v>
          </cell>
          <cell r="D38" t="str">
            <v>Saluran Beton Bertulang U  40 - 60 cm</v>
          </cell>
          <cell r="E38" t="e">
            <v>#REF!</v>
          </cell>
          <cell r="F38" t="str">
            <v>m</v>
          </cell>
          <cell r="G38">
            <v>0</v>
          </cell>
          <cell r="H38" t="e">
            <v>#REF!</v>
          </cell>
          <cell r="I38" t="e">
            <v>#REF!</v>
          </cell>
        </row>
        <row r="40">
          <cell r="B40" t="str">
            <v>2.4 (1)</v>
          </cell>
          <cell r="C40" t="str">
            <v xml:space="preserve">Urugan Berongga Atau Material Penyaring </v>
          </cell>
          <cell r="D40" t="str">
            <v xml:space="preserve">Urugan Berongga Atau Material Penyaring </v>
          </cell>
          <cell r="E40" t="e">
            <v>#REF!</v>
          </cell>
          <cell r="F40" t="str">
            <v>m3</v>
          </cell>
          <cell r="G40">
            <v>0</v>
          </cell>
          <cell r="H40" t="e">
            <v>#REF!</v>
          </cell>
          <cell r="I40" t="e">
            <v>#REF!</v>
          </cell>
        </row>
        <row r="42">
          <cell r="B42" t="str">
            <v>2.4(2)</v>
          </cell>
          <cell r="C42" t="str">
            <v>Pekerjaan drainase dibawah permukaan.</v>
          </cell>
          <cell r="D42" t="str">
            <v>Pekerjaan drainase dibawah permukaan.</v>
          </cell>
          <cell r="E42">
            <v>0</v>
          </cell>
          <cell r="F42" t="str">
            <v>m3</v>
          </cell>
          <cell r="G42">
            <v>0</v>
          </cell>
          <cell r="H42">
            <v>0</v>
          </cell>
          <cell r="I42">
            <v>0</v>
          </cell>
        </row>
        <row r="56">
          <cell r="B56" t="str">
            <v>3.1.(3a)</v>
          </cell>
          <cell r="C56" t="str">
            <v>Galian Kontruksi Kedalaman 0 - 2 m</v>
          </cell>
          <cell r="D56" t="str">
            <v>Galian Kontruksi Kedalaman 0 - 2 m</v>
          </cell>
          <cell r="E56">
            <v>0</v>
          </cell>
          <cell r="F56" t="str">
            <v>m3</v>
          </cell>
          <cell r="G56">
            <v>0</v>
          </cell>
          <cell r="H56">
            <v>0</v>
          </cell>
          <cell r="I56">
            <v>0</v>
          </cell>
        </row>
        <row r="58">
          <cell r="B58" t="str">
            <v>3.1.(3b)</v>
          </cell>
          <cell r="C58" t="str">
            <v>Galian Kontruksi Kedalaman 2 - 4 m</v>
          </cell>
          <cell r="D58" t="str">
            <v>Galian Kontruksi Kedalaman 2 - 4 m</v>
          </cell>
          <cell r="E58">
            <v>0</v>
          </cell>
          <cell r="F58" t="str">
            <v>m3</v>
          </cell>
          <cell r="G58">
            <v>0</v>
          </cell>
          <cell r="H58">
            <v>0</v>
          </cell>
          <cell r="I58">
            <v>0</v>
          </cell>
        </row>
        <row r="60">
          <cell r="B60" t="str">
            <v>3.1.(3c)</v>
          </cell>
          <cell r="C60" t="str">
            <v>Galian Kontruksi Kedalaman 4 - 6 m</v>
          </cell>
          <cell r="D60" t="str">
            <v>Galian Kontruksi Kedalaman 4 - 6 m</v>
          </cell>
          <cell r="E60">
            <v>0</v>
          </cell>
          <cell r="F60" t="str">
            <v>m3</v>
          </cell>
          <cell r="G60">
            <v>0</v>
          </cell>
          <cell r="H60">
            <v>0</v>
          </cell>
          <cell r="I60">
            <v>0</v>
          </cell>
        </row>
        <row r="62">
          <cell r="B62" t="str">
            <v>3.1.(4)</v>
          </cell>
          <cell r="C62" t="str">
            <v>Kisdam Pengering</v>
          </cell>
          <cell r="D62" t="str">
            <v>Kisdam Pengering</v>
          </cell>
          <cell r="E62">
            <v>0</v>
          </cell>
          <cell r="F62" t="str">
            <v>Ls</v>
          </cell>
          <cell r="G62">
            <v>0</v>
          </cell>
          <cell r="H62">
            <v>0</v>
          </cell>
          <cell r="I62">
            <v>0</v>
          </cell>
        </row>
        <row r="70">
          <cell r="B70" t="str">
            <v>3.4(1)</v>
          </cell>
          <cell r="C70" t="str">
            <v>Resapan pasir vertikal (diameter ....  cm)</v>
          </cell>
          <cell r="D70" t="str">
            <v>Resapan pasir vertikal (diameter ....  cm)</v>
          </cell>
          <cell r="E70">
            <v>0</v>
          </cell>
          <cell r="F70" t="str">
            <v>m</v>
          </cell>
          <cell r="G70">
            <v>0</v>
          </cell>
          <cell r="H70">
            <v>0</v>
          </cell>
          <cell r="I70">
            <v>0</v>
          </cell>
        </row>
        <row r="72">
          <cell r="B72" t="str">
            <v>3.4(2)</v>
          </cell>
          <cell r="C72" t="str">
            <v>Resapan pasir mendatar.</v>
          </cell>
          <cell r="D72" t="str">
            <v>Resapan pasir mendatar.</v>
          </cell>
          <cell r="E72">
            <v>0</v>
          </cell>
          <cell r="F72" t="str">
            <v>m3</v>
          </cell>
          <cell r="G72">
            <v>0</v>
          </cell>
          <cell r="H72">
            <v>0</v>
          </cell>
          <cell r="I72">
            <v>0</v>
          </cell>
        </row>
        <row r="86">
          <cell r="B86" t="str">
            <v>4.2(5)</v>
          </cell>
          <cell r="C86" t="str">
            <v>Bahu jalan agregat batu kapur.</v>
          </cell>
          <cell r="D86" t="str">
            <v>Bahu jalan agregat batu kapur.</v>
          </cell>
          <cell r="E86">
            <v>0</v>
          </cell>
          <cell r="F86" t="str">
            <v>m3</v>
          </cell>
          <cell r="G86">
            <v>0</v>
          </cell>
          <cell r="H86">
            <v>0</v>
          </cell>
          <cell r="I86">
            <v>0</v>
          </cell>
        </row>
        <row r="88">
          <cell r="B88" t="str">
            <v>4.2(6)</v>
          </cell>
          <cell r="C88" t="str">
            <v>Bahu jalan beton K . . . .</v>
          </cell>
          <cell r="D88" t="str">
            <v>Bahu jalan beton K . . . .</v>
          </cell>
          <cell r="E88">
            <v>0</v>
          </cell>
          <cell r="F88" t="str">
            <v>m3</v>
          </cell>
          <cell r="G88">
            <v>0</v>
          </cell>
          <cell r="H88">
            <v>0</v>
          </cell>
          <cell r="I88">
            <v>0</v>
          </cell>
        </row>
        <row r="90">
          <cell r="B90" t="str">
            <v>4.2(7)</v>
          </cell>
          <cell r="C90" t="str">
            <v>Bahu jalan paving block K . . . .</v>
          </cell>
          <cell r="D90" t="str">
            <v>Bahu jalan paving block K . . . .</v>
          </cell>
          <cell r="E90">
            <v>0</v>
          </cell>
          <cell r="F90" t="str">
            <v>m2</v>
          </cell>
          <cell r="G90">
            <v>0</v>
          </cell>
          <cell r="H90">
            <v>0</v>
          </cell>
          <cell r="I90">
            <v>0</v>
          </cell>
        </row>
        <row r="104">
          <cell r="B104">
            <v>5.3</v>
          </cell>
          <cell r="C104" t="str">
            <v>Lapis pondasi agregat Cement Treated Base (CTB).</v>
          </cell>
          <cell r="D104" t="str">
            <v>Lapis pondasi agregat Cement Treated Base (CTB).</v>
          </cell>
          <cell r="E104">
            <v>0</v>
          </cell>
          <cell r="F104" t="str">
            <v>m3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5.4(1)</v>
          </cell>
          <cell r="C106" t="str">
            <v>Semen untuk lapis pondasi tanah semen.</v>
          </cell>
          <cell r="D106" t="str">
            <v>Semen untuk lapis pondasi tanah semen.</v>
          </cell>
          <cell r="E106">
            <v>0</v>
          </cell>
          <cell r="F106" t="str">
            <v>Ton</v>
          </cell>
          <cell r="G106">
            <v>0</v>
          </cell>
          <cell r="H106">
            <v>0</v>
          </cell>
          <cell r="I106">
            <v>0</v>
          </cell>
        </row>
        <row r="108">
          <cell r="B108" t="str">
            <v>5.4(2)</v>
          </cell>
          <cell r="C108" t="str">
            <v>Tanah untuk lapis pondasi tanah semen.</v>
          </cell>
          <cell r="D108" t="str">
            <v>Tanah untuk lapis pondasi tanah semen.</v>
          </cell>
          <cell r="E108">
            <v>0</v>
          </cell>
          <cell r="F108" t="str">
            <v>m3</v>
          </cell>
          <cell r="G108">
            <v>0</v>
          </cell>
          <cell r="H108">
            <v>0</v>
          </cell>
          <cell r="I108">
            <v>0</v>
          </cell>
        </row>
        <row r="126">
          <cell r="B126" t="str">
            <v>6.3(1)</v>
          </cell>
          <cell r="C126" t="str">
            <v>Latasir (sand sheet).</v>
          </cell>
          <cell r="D126" t="str">
            <v>Latasir (sand sheet).</v>
          </cell>
          <cell r="E126">
            <v>0</v>
          </cell>
          <cell r="F126" t="str">
            <v>m2</v>
          </cell>
          <cell r="G126">
            <v>0</v>
          </cell>
          <cell r="H126">
            <v>0</v>
          </cell>
          <cell r="I126">
            <v>0</v>
          </cell>
        </row>
        <row r="142">
          <cell r="B142" t="str">
            <v>7.1 (1)</v>
          </cell>
          <cell r="C142" t="str">
            <v>Beton K-350</v>
          </cell>
          <cell r="D142" t="str">
            <v>Beton K-350</v>
          </cell>
          <cell r="E142">
            <v>0</v>
          </cell>
          <cell r="F142" t="str">
            <v>m3</v>
          </cell>
          <cell r="G142">
            <v>0</v>
          </cell>
          <cell r="H142">
            <v>0</v>
          </cell>
          <cell r="I142">
            <v>0</v>
          </cell>
        </row>
        <row r="144">
          <cell r="B144" t="str">
            <v>7.1 (2)</v>
          </cell>
          <cell r="C144" t="str">
            <v>Beton K-300</v>
          </cell>
          <cell r="D144" t="str">
            <v>Beton K-300</v>
          </cell>
          <cell r="E144">
            <v>0</v>
          </cell>
          <cell r="F144" t="str">
            <v>m3</v>
          </cell>
          <cell r="G144">
            <v>0</v>
          </cell>
          <cell r="H144">
            <v>0</v>
          </cell>
          <cell r="I144">
            <v>0</v>
          </cell>
        </row>
        <row r="146">
          <cell r="B146" t="str">
            <v>7.1 (3)</v>
          </cell>
          <cell r="C146" t="str">
            <v>Beton K-275</v>
          </cell>
          <cell r="D146" t="str">
            <v>Beton K-275</v>
          </cell>
          <cell r="E146">
            <v>0</v>
          </cell>
          <cell r="F146" t="str">
            <v>m3</v>
          </cell>
          <cell r="G146">
            <v>0</v>
          </cell>
          <cell r="H146">
            <v>0</v>
          </cell>
          <cell r="I146">
            <v>0</v>
          </cell>
        </row>
        <row r="152">
          <cell r="B152" t="str">
            <v>7.1 (6)</v>
          </cell>
          <cell r="C152" t="str">
            <v>Beton Siklop ( K-175)</v>
          </cell>
          <cell r="D152" t="str">
            <v>Beton Siklop ( K-175)</v>
          </cell>
          <cell r="E152">
            <v>0</v>
          </cell>
          <cell r="F152" t="str">
            <v>m3</v>
          </cell>
          <cell r="G152">
            <v>0</v>
          </cell>
          <cell r="H152">
            <v>0</v>
          </cell>
          <cell r="I152">
            <v>0</v>
          </cell>
        </row>
        <row r="154">
          <cell r="B154" t="str">
            <v>7.1 (7)</v>
          </cell>
          <cell r="C154" t="str">
            <v>Beton Siklop ( K-225)</v>
          </cell>
          <cell r="D154" t="str">
            <v>Beton Siklop ( K-225)</v>
          </cell>
          <cell r="E154">
            <v>0</v>
          </cell>
          <cell r="F154" t="str">
            <v>m3</v>
          </cell>
          <cell r="G154">
            <v>0</v>
          </cell>
          <cell r="H154">
            <v>0</v>
          </cell>
          <cell r="I154">
            <v>0</v>
          </cell>
        </row>
        <row r="158">
          <cell r="B158" t="str">
            <v xml:space="preserve">7.1 (9) </v>
          </cell>
          <cell r="C158" t="str">
            <v>Tambahan biaya perancah beton dgn ketinggian diatas 5 m</v>
          </cell>
          <cell r="D158" t="str">
            <v>Tambahan biaya perancah beton dgn ketinggian diatas 5 m</v>
          </cell>
          <cell r="E158">
            <v>0</v>
          </cell>
          <cell r="F158" t="str">
            <v>m3</v>
          </cell>
          <cell r="G158">
            <v>0</v>
          </cell>
          <cell r="H158">
            <v>0</v>
          </cell>
          <cell r="I158">
            <v>0</v>
          </cell>
        </row>
        <row r="160">
          <cell r="B160" t="str">
            <v>7.2(1a)</v>
          </cell>
          <cell r="C160" t="str">
            <v>Pengadaan trucuk kayu dia ..... cm.</v>
          </cell>
          <cell r="D160" t="str">
            <v>Pengadaan trucuk kayu dia ..... cm.</v>
          </cell>
          <cell r="E160">
            <v>0</v>
          </cell>
          <cell r="F160" t="str">
            <v>m</v>
          </cell>
          <cell r="G160">
            <v>0</v>
          </cell>
          <cell r="H160">
            <v>0</v>
          </cell>
          <cell r="I160">
            <v>0</v>
          </cell>
        </row>
        <row r="162">
          <cell r="B162" t="str">
            <v>7.2(1 b)</v>
          </cell>
          <cell r="C162" t="str">
            <v>Pengadaan trucuk bambu dia ..... cm.</v>
          </cell>
          <cell r="D162" t="str">
            <v>Pengadaan trucuk bambu dia ..... cm.</v>
          </cell>
          <cell r="E162">
            <v>0</v>
          </cell>
          <cell r="F162" t="str">
            <v>m</v>
          </cell>
          <cell r="G162">
            <v>0</v>
          </cell>
          <cell r="H162">
            <v>0</v>
          </cell>
          <cell r="I162">
            <v>0</v>
          </cell>
        </row>
        <row r="164">
          <cell r="B164" t="str">
            <v>7.2(2)</v>
          </cell>
          <cell r="C164" t="str">
            <v>Pengadaan tiang pancang kayu dia ..... cm.</v>
          </cell>
          <cell r="D164" t="str">
            <v>Pengadaan tiang pancang kayu dia ..... cm.</v>
          </cell>
          <cell r="E164">
            <v>0</v>
          </cell>
          <cell r="F164" t="str">
            <v>m</v>
          </cell>
          <cell r="G164">
            <v>0</v>
          </cell>
          <cell r="H164">
            <v>0</v>
          </cell>
          <cell r="I164">
            <v>0</v>
          </cell>
        </row>
        <row r="166">
          <cell r="B166" t="str">
            <v>7.2(3)</v>
          </cell>
          <cell r="C166" t="str">
            <v>Pengadaan tiang pancang baja dia ..... cm.</v>
          </cell>
          <cell r="D166" t="str">
            <v>Pengadaan tiang pancang baja dia ..... cm.</v>
          </cell>
          <cell r="E166">
            <v>0</v>
          </cell>
          <cell r="F166" t="str">
            <v>m</v>
          </cell>
          <cell r="G166">
            <v>0</v>
          </cell>
          <cell r="H166">
            <v>0</v>
          </cell>
          <cell r="I166">
            <v>0</v>
          </cell>
        </row>
        <row r="168">
          <cell r="B168" t="str">
            <v>7.2(4)</v>
          </cell>
          <cell r="C168" t="str">
            <v>Pengadaan tiang pancang beton uk . . . x .   . cm</v>
          </cell>
          <cell r="D168" t="str">
            <v>Pengadaan tiang pancang beton uk . . . x .   . cm</v>
          </cell>
          <cell r="E168">
            <v>0</v>
          </cell>
          <cell r="F168" t="str">
            <v>m</v>
          </cell>
          <cell r="G168">
            <v>0</v>
          </cell>
          <cell r="H168">
            <v>0</v>
          </cell>
          <cell r="I168">
            <v>0</v>
          </cell>
        </row>
        <row r="170">
          <cell r="B170" t="str">
            <v>7.2(5)</v>
          </cell>
          <cell r="C170" t="str">
            <v>Pengadaan tiang pancang beton dia ... cm.</v>
          </cell>
          <cell r="D170" t="str">
            <v>Pengadaan tiang pancang beton dia ... cm.</v>
          </cell>
          <cell r="E170">
            <v>0</v>
          </cell>
          <cell r="F170" t="str">
            <v>m</v>
          </cell>
          <cell r="G170">
            <v>0</v>
          </cell>
          <cell r="H170">
            <v>0</v>
          </cell>
          <cell r="I170">
            <v>0</v>
          </cell>
        </row>
        <row r="172">
          <cell r="B172" t="str">
            <v>7.2(6)</v>
          </cell>
          <cell r="C172" t="str">
            <v>Pengadaan Sheet Pile baja.</v>
          </cell>
          <cell r="D172" t="str">
            <v>Pengadaan Sheet Pile baja.</v>
          </cell>
          <cell r="E172">
            <v>0</v>
          </cell>
          <cell r="F172" t="str">
            <v>m</v>
          </cell>
          <cell r="G172">
            <v>0</v>
          </cell>
          <cell r="H172">
            <v>0</v>
          </cell>
          <cell r="I172">
            <v>0</v>
          </cell>
        </row>
        <row r="174">
          <cell r="B174" t="str">
            <v>7.2(7)</v>
          </cell>
          <cell r="C174" t="str">
            <v>Pengadaan Sheet Pile beton.</v>
          </cell>
          <cell r="D174" t="str">
            <v>Pengadaan Sheet Pile beton.</v>
          </cell>
          <cell r="E174">
            <v>0</v>
          </cell>
          <cell r="F174" t="str">
            <v>m</v>
          </cell>
          <cell r="G174">
            <v>0</v>
          </cell>
          <cell r="H174">
            <v>0</v>
          </cell>
          <cell r="I174">
            <v>0</v>
          </cell>
        </row>
        <row r="176">
          <cell r="B176" t="str">
            <v>7.2(8a)</v>
          </cell>
          <cell r="C176" t="str">
            <v>Pemancangan trucuk kayu dia ..... cm.</v>
          </cell>
          <cell r="D176" t="str">
            <v>Pemancangan trucuk kayu dia ..... cm.</v>
          </cell>
          <cell r="E176">
            <v>0</v>
          </cell>
          <cell r="F176" t="str">
            <v>m</v>
          </cell>
          <cell r="G176">
            <v>0</v>
          </cell>
          <cell r="H176">
            <v>0</v>
          </cell>
          <cell r="I176">
            <v>0</v>
          </cell>
        </row>
        <row r="178">
          <cell r="B178" t="str">
            <v>7.2(8b)</v>
          </cell>
          <cell r="C178" t="str">
            <v>Pemancangan trucuk bambu dia ..... cm.</v>
          </cell>
          <cell r="D178" t="str">
            <v>Pemancangan trucuk bambu dia ..... cm.</v>
          </cell>
          <cell r="E178">
            <v>0</v>
          </cell>
          <cell r="F178" t="str">
            <v>m</v>
          </cell>
          <cell r="G178">
            <v>0</v>
          </cell>
          <cell r="H178">
            <v>0</v>
          </cell>
          <cell r="I178">
            <v>0</v>
          </cell>
        </row>
        <row r="180">
          <cell r="B180" t="str">
            <v>7.2(9)</v>
          </cell>
          <cell r="C180" t="str">
            <v>Pemancangan tiang pancang kayu dia ..... cm.</v>
          </cell>
          <cell r="D180" t="str">
            <v>Pemancangan tiang pancang kayu dia ..... cm.</v>
          </cell>
          <cell r="E180">
            <v>0</v>
          </cell>
          <cell r="F180" t="str">
            <v>m</v>
          </cell>
          <cell r="G180">
            <v>0</v>
          </cell>
          <cell r="H180">
            <v>0</v>
          </cell>
          <cell r="I180">
            <v>0</v>
          </cell>
        </row>
        <row r="182">
          <cell r="B182" t="str">
            <v>7.2(10)</v>
          </cell>
          <cell r="C182" t="str">
            <v>Pemancangan tiang pancang baja dia ..... cm.</v>
          </cell>
          <cell r="D182" t="str">
            <v>Pemancangan tiang pancang baja dia ..... cm.</v>
          </cell>
          <cell r="E182">
            <v>0</v>
          </cell>
          <cell r="F182" t="str">
            <v>m</v>
          </cell>
          <cell r="G182">
            <v>0</v>
          </cell>
          <cell r="H182">
            <v>0</v>
          </cell>
          <cell r="I182">
            <v>0</v>
          </cell>
        </row>
        <row r="184">
          <cell r="B184" t="str">
            <v>7.2(11)</v>
          </cell>
          <cell r="C184" t="str">
            <v>Pemancangan tiang pancang beton uk ... x ... cm.</v>
          </cell>
          <cell r="D184" t="str">
            <v>Pemancangan tiang pancang beton uk ... x ... cm.</v>
          </cell>
          <cell r="E184">
            <v>0</v>
          </cell>
          <cell r="F184" t="str">
            <v>m</v>
          </cell>
          <cell r="G184">
            <v>0</v>
          </cell>
          <cell r="H184">
            <v>0</v>
          </cell>
          <cell r="I184">
            <v>0</v>
          </cell>
        </row>
        <row r="186">
          <cell r="B186" t="str">
            <v>7.2 (12)</v>
          </cell>
          <cell r="C186" t="str">
            <v>Pemancangan Tiang Pancang Beton Dia 45 Cm</v>
          </cell>
          <cell r="D186" t="str">
            <v>Pemancangan Tiang Pancang Beton Dia 45 Cm</v>
          </cell>
          <cell r="E186">
            <v>0</v>
          </cell>
          <cell r="F186" t="str">
            <v>M'</v>
          </cell>
          <cell r="G186">
            <v>0</v>
          </cell>
          <cell r="H186">
            <v>0</v>
          </cell>
          <cell r="I186">
            <v>0</v>
          </cell>
        </row>
        <row r="188">
          <cell r="B188" t="str">
            <v>7.2(13)</v>
          </cell>
          <cell r="C188" t="str">
            <v>Pemancangan Sheet Pile baja.</v>
          </cell>
          <cell r="D188" t="str">
            <v>Pemancangan Sheet Pile baja.</v>
          </cell>
          <cell r="E188">
            <v>0</v>
          </cell>
          <cell r="F188" t="str">
            <v>m</v>
          </cell>
          <cell r="G188">
            <v>0</v>
          </cell>
          <cell r="H188">
            <v>0</v>
          </cell>
          <cell r="I188">
            <v>0</v>
          </cell>
        </row>
        <row r="190">
          <cell r="B190" t="str">
            <v>7.2(14)</v>
          </cell>
          <cell r="C190" t="str">
            <v>Pemancangan Sheet Pile beton.</v>
          </cell>
          <cell r="D190" t="str">
            <v>Pemancangan Sheet Pile beton.</v>
          </cell>
          <cell r="E190">
            <v>0</v>
          </cell>
          <cell r="F190" t="str">
            <v>m</v>
          </cell>
          <cell r="G190">
            <v>0</v>
          </cell>
          <cell r="H190">
            <v>0</v>
          </cell>
          <cell r="I190">
            <v>0</v>
          </cell>
        </row>
        <row r="194">
          <cell r="B194" t="str">
            <v>7.3(2)</v>
          </cell>
          <cell r="C194" t="str">
            <v>Baja tulangan U24 ulir.</v>
          </cell>
          <cell r="D194" t="str">
            <v>Baja tulangan U24 ulir.</v>
          </cell>
          <cell r="E194">
            <v>0</v>
          </cell>
          <cell r="F194" t="str">
            <v>kg</v>
          </cell>
          <cell r="G194">
            <v>0</v>
          </cell>
          <cell r="H194">
            <v>0</v>
          </cell>
          <cell r="I194">
            <v>0</v>
          </cell>
        </row>
        <row r="198">
          <cell r="B198" t="str">
            <v>7.4(1)</v>
          </cell>
          <cell r="C198" t="str">
            <v>Pabrikasi dan pemasangan baja bangunan, tegangan</v>
          </cell>
          <cell r="D198" t="str">
            <v>Pabrikasi dan pemasangan baja bangunan, tegangan</v>
          </cell>
          <cell r="E198">
            <v>0</v>
          </cell>
          <cell r="F198" t="str">
            <v>kg</v>
          </cell>
          <cell r="G198">
            <v>0</v>
          </cell>
          <cell r="H198">
            <v>0</v>
          </cell>
          <cell r="I198">
            <v>0</v>
          </cell>
        </row>
        <row r="199">
          <cell r="D199" t="str">
            <v>leleh 28 kg/mm2 untuk pipa railing dan drainase.</v>
          </cell>
        </row>
        <row r="200">
          <cell r="B200" t="str">
            <v>7.4(2)</v>
          </cell>
          <cell r="C200" t="str">
            <v>Pabrikasi dan pemasangan baja bangunan, tegangan</v>
          </cell>
          <cell r="D200" t="str">
            <v>Pabrikasi dan pemasangan baja bangunan, tegangan</v>
          </cell>
          <cell r="E200">
            <v>0</v>
          </cell>
          <cell r="F200" t="str">
            <v>kg</v>
          </cell>
          <cell r="G200">
            <v>0</v>
          </cell>
          <cell r="H200">
            <v>0</v>
          </cell>
          <cell r="I200">
            <v>0</v>
          </cell>
        </row>
        <row r="201">
          <cell r="D201" t="str">
            <v>leleh 35 kg/mm2 untuk plat dan profil.</v>
          </cell>
        </row>
        <row r="202">
          <cell r="B202" t="str">
            <v>7.4(3)</v>
          </cell>
          <cell r="C202" t="str">
            <v>Perletakan baja.</v>
          </cell>
          <cell r="D202" t="str">
            <v>Perletakan baja.</v>
          </cell>
          <cell r="E202">
            <v>0</v>
          </cell>
          <cell r="F202" t="str">
            <v>kg</v>
          </cell>
          <cell r="G202">
            <v>0</v>
          </cell>
          <cell r="H202">
            <v>0</v>
          </cell>
          <cell r="I202">
            <v>0</v>
          </cell>
        </row>
        <row r="204">
          <cell r="B204" t="str">
            <v>7.4(4)</v>
          </cell>
          <cell r="C204" t="str">
            <v>Perletakan elastomeric.</v>
          </cell>
          <cell r="D204" t="str">
            <v>Perletakan elastomeric.</v>
          </cell>
          <cell r="E204">
            <v>0</v>
          </cell>
          <cell r="F204" t="str">
            <v>dm3</v>
          </cell>
          <cell r="G204">
            <v>0</v>
          </cell>
          <cell r="H204">
            <v>0</v>
          </cell>
          <cell r="I204">
            <v>0</v>
          </cell>
        </row>
        <row r="206">
          <cell r="B206" t="str">
            <v>7.4(5)</v>
          </cell>
          <cell r="C206" t="str">
            <v>Pemasangan lengkap bangunan atas Steel Plate Girder.</v>
          </cell>
          <cell r="D206" t="str">
            <v>Pemasangan lengkap bangunan atas Steel Plate Girder.</v>
          </cell>
          <cell r="E206">
            <v>0</v>
          </cell>
          <cell r="F206" t="str">
            <v>kg</v>
          </cell>
          <cell r="G206">
            <v>0</v>
          </cell>
          <cell r="H206">
            <v>0</v>
          </cell>
          <cell r="I206">
            <v>0</v>
          </cell>
        </row>
        <row r="208">
          <cell r="B208" t="str">
            <v>7.4(6)</v>
          </cell>
          <cell r="C208" t="str">
            <v>Pemasangan lengkap bangunan atas Rangka Baja.</v>
          </cell>
          <cell r="D208" t="str">
            <v>Pemasangan lengkap bangunan atas Rangka Baja.</v>
          </cell>
          <cell r="E208">
            <v>0</v>
          </cell>
          <cell r="F208" t="str">
            <v>kg</v>
          </cell>
          <cell r="G208">
            <v>0</v>
          </cell>
          <cell r="H208">
            <v>0</v>
          </cell>
          <cell r="I208">
            <v>0</v>
          </cell>
        </row>
        <row r="210">
          <cell r="B210" t="str">
            <v>7.5(1)</v>
          </cell>
          <cell r="C210" t="str">
            <v>Sumuran silinder diameter .... cm.</v>
          </cell>
          <cell r="D210" t="str">
            <v>Sumuran silinder diameter .... cm.</v>
          </cell>
          <cell r="E210">
            <v>0</v>
          </cell>
          <cell r="F210" t="str">
            <v>m</v>
          </cell>
          <cell r="G210">
            <v>0</v>
          </cell>
          <cell r="H210">
            <v>0</v>
          </cell>
          <cell r="I210">
            <v>0</v>
          </cell>
        </row>
        <row r="212">
          <cell r="B212" t="str">
            <v>7.5(2)</v>
          </cell>
          <cell r="C212" t="str">
            <v>Sumuran box ukuran .... cm x .... cm.</v>
          </cell>
          <cell r="D212" t="str">
            <v>Sumuran box ukuran .... cm x .... cm.</v>
          </cell>
          <cell r="E212">
            <v>0</v>
          </cell>
          <cell r="F212" t="str">
            <v>m</v>
          </cell>
          <cell r="G212">
            <v>0</v>
          </cell>
          <cell r="H212">
            <v>0</v>
          </cell>
          <cell r="I212">
            <v>0</v>
          </cell>
        </row>
        <row r="214">
          <cell r="B214" t="str">
            <v>7.5(3)</v>
          </cell>
          <cell r="C214" t="str">
            <v>Menurunkan sumuran silinder diameter .... cm.</v>
          </cell>
          <cell r="D214" t="str">
            <v>Menurunkan sumuran silinder diameter .... cm.</v>
          </cell>
          <cell r="E214">
            <v>0</v>
          </cell>
          <cell r="F214" t="str">
            <v>m</v>
          </cell>
          <cell r="G214">
            <v>0</v>
          </cell>
          <cell r="H214">
            <v>0</v>
          </cell>
          <cell r="I214">
            <v>0</v>
          </cell>
        </row>
        <row r="216">
          <cell r="B216" t="str">
            <v>7.5(4)</v>
          </cell>
          <cell r="C216" t="str">
            <v>Menurunkan sumuran box ukuran .... cm x .... cm.</v>
          </cell>
          <cell r="D216" t="str">
            <v>Menurunkan sumuran box ukuran .... cm x .... cm.</v>
          </cell>
          <cell r="E216">
            <v>0</v>
          </cell>
          <cell r="F216" t="str">
            <v>m</v>
          </cell>
          <cell r="G216">
            <v>0</v>
          </cell>
          <cell r="H216">
            <v>0</v>
          </cell>
          <cell r="I216">
            <v>0</v>
          </cell>
        </row>
        <row r="218">
          <cell r="B218" t="str">
            <v>7.6(1)</v>
          </cell>
          <cell r="C218" t="str">
            <v>Beton Pratekan cast-in place bentang . . . . M.</v>
          </cell>
          <cell r="D218" t="str">
            <v>Beton Pratekan cast-in place bentang . . . . M.</v>
          </cell>
          <cell r="E218">
            <v>0</v>
          </cell>
          <cell r="F218" t="str">
            <v>Buah</v>
          </cell>
          <cell r="G218">
            <v>0</v>
          </cell>
          <cell r="H218">
            <v>0</v>
          </cell>
          <cell r="I218">
            <v>0</v>
          </cell>
        </row>
        <row r="220">
          <cell r="B220" t="str">
            <v>7.6(2)</v>
          </cell>
          <cell r="C220" t="str">
            <v>Beton Pratekan pre-cast bentang . . . . M.</v>
          </cell>
          <cell r="D220" t="str">
            <v>Beton Pratekan pre-cast bentang . . . . M.</v>
          </cell>
          <cell r="E220">
            <v>0</v>
          </cell>
          <cell r="F220" t="str">
            <v>Buah</v>
          </cell>
          <cell r="G220">
            <v>0</v>
          </cell>
          <cell r="H220">
            <v>0</v>
          </cell>
          <cell r="I220">
            <v>0</v>
          </cell>
        </row>
        <row r="222">
          <cell r="B222" t="str">
            <v>7.6(3)</v>
          </cell>
          <cell r="C222" t="str">
            <v>Pelat Berongga Beton Pratekan pre-cast bentang . . . . M.</v>
          </cell>
          <cell r="D222" t="str">
            <v>Pelat Berongga Beton Pratekan pre-cast bentang . . . . M.</v>
          </cell>
          <cell r="E222">
            <v>0</v>
          </cell>
          <cell r="F222" t="str">
            <v>Buah</v>
          </cell>
          <cell r="G222">
            <v>0</v>
          </cell>
          <cell r="H222">
            <v>0</v>
          </cell>
          <cell r="I222">
            <v>0</v>
          </cell>
        </row>
        <row r="224">
          <cell r="B224" t="str">
            <v>7.8(1)</v>
          </cell>
          <cell r="C224" t="str">
            <v>Pasangan batu kosong.</v>
          </cell>
          <cell r="D224" t="str">
            <v>Pasangan batu kosong.</v>
          </cell>
          <cell r="E224">
            <v>0</v>
          </cell>
          <cell r="F224" t="str">
            <v>m3</v>
          </cell>
          <cell r="G224">
            <v>0</v>
          </cell>
          <cell r="H224">
            <v>0</v>
          </cell>
          <cell r="I224">
            <v>0</v>
          </cell>
        </row>
        <row r="228">
          <cell r="B228" t="str">
            <v>7.8(2)</v>
          </cell>
          <cell r="C228" t="str">
            <v>Gabion (bronjong).</v>
          </cell>
          <cell r="D228" t="str">
            <v>Gabion (bronjong).</v>
          </cell>
          <cell r="E228">
            <v>0</v>
          </cell>
          <cell r="F228" t="str">
            <v>m3</v>
          </cell>
          <cell r="G228">
            <v>0</v>
          </cell>
          <cell r="H228">
            <v>0</v>
          </cell>
          <cell r="I228">
            <v>0</v>
          </cell>
        </row>
        <row r="230">
          <cell r="B230" t="str">
            <v>7.11(1)</v>
          </cell>
          <cell r="C230" t="str">
            <v>Expantiont joint type I.</v>
          </cell>
          <cell r="D230" t="str">
            <v>Expantiont joint type I.</v>
          </cell>
          <cell r="E230">
            <v>0</v>
          </cell>
          <cell r="F230" t="str">
            <v>m</v>
          </cell>
          <cell r="G230">
            <v>0</v>
          </cell>
          <cell r="H230">
            <v>0</v>
          </cell>
          <cell r="I230">
            <v>0</v>
          </cell>
        </row>
        <row r="232">
          <cell r="B232" t="str">
            <v>7.11(2)</v>
          </cell>
          <cell r="C232" t="str">
            <v>Expantiont joint type II (mutu tinggi).</v>
          </cell>
          <cell r="D232" t="str">
            <v>Expantiont joint type II (mutu tinggi).</v>
          </cell>
          <cell r="E232">
            <v>0</v>
          </cell>
          <cell r="F232" t="str">
            <v>m</v>
          </cell>
          <cell r="G232">
            <v>0</v>
          </cell>
          <cell r="H232">
            <v>0</v>
          </cell>
          <cell r="I232">
            <v>0</v>
          </cell>
        </row>
        <row r="254">
          <cell r="B254" t="str">
            <v>8.1 (6)</v>
          </cell>
          <cell r="C254" t="str">
            <v>Campuran Aspal Dingin untuk Pekerjaan Minor</v>
          </cell>
          <cell r="D254" t="str">
            <v>Campuran Aspal Dingin untuk Pekerjaan Minor</v>
          </cell>
          <cell r="E254">
            <v>0</v>
          </cell>
          <cell r="F254" t="str">
            <v>M3</v>
          </cell>
          <cell r="G254">
            <v>0</v>
          </cell>
          <cell r="H254">
            <v>0</v>
          </cell>
          <cell r="I254">
            <v>0</v>
          </cell>
        </row>
        <row r="266">
          <cell r="B266" t="str">
            <v>8.1(12)</v>
          </cell>
          <cell r="C266" t="str">
            <v>Material urugan pilihan untuk pekerjaan minor.</v>
          </cell>
          <cell r="D266" t="str">
            <v>Material urugan pilihan untuk pekerjaan minor.</v>
          </cell>
          <cell r="E266">
            <v>0</v>
          </cell>
          <cell r="F266" t="str">
            <v>m3</v>
          </cell>
          <cell r="G266">
            <v>0</v>
          </cell>
          <cell r="H266">
            <v>0</v>
          </cell>
          <cell r="I266">
            <v>0</v>
          </cell>
        </row>
        <row r="268">
          <cell r="B268" t="str">
            <v>8.1(13)</v>
          </cell>
          <cell r="C268" t="str">
            <v>Latasir (Sand sheet) untuk pekerjaan minor.</v>
          </cell>
          <cell r="D268" t="str">
            <v>Latasir (Sand sheet) untuk pekerjaan minor.</v>
          </cell>
          <cell r="E268">
            <v>0</v>
          </cell>
          <cell r="F268" t="str">
            <v>m2</v>
          </cell>
          <cell r="G268">
            <v>0</v>
          </cell>
          <cell r="H268">
            <v>0</v>
          </cell>
          <cell r="I268">
            <v>0</v>
          </cell>
        </row>
        <row r="270">
          <cell r="B270" t="str">
            <v>8.1(14)</v>
          </cell>
          <cell r="C270" t="str">
            <v>Beton K-125/BO untuk pekerjaan minor.</v>
          </cell>
          <cell r="D270" t="str">
            <v>Beton K-125/BO untuk pekerjaan minor.</v>
          </cell>
          <cell r="E270">
            <v>0</v>
          </cell>
          <cell r="F270" t="str">
            <v>m3</v>
          </cell>
          <cell r="G270">
            <v>0</v>
          </cell>
          <cell r="H270">
            <v>0</v>
          </cell>
          <cell r="I270">
            <v>0</v>
          </cell>
        </row>
        <row r="272">
          <cell r="B272" t="str">
            <v>8.1(15)</v>
          </cell>
          <cell r="C272" t="str">
            <v>Beton K-175 untuk pekerjaan minor.</v>
          </cell>
          <cell r="D272" t="str">
            <v>Beton K-175 untuk pekerjaan minor.</v>
          </cell>
          <cell r="E272">
            <v>0</v>
          </cell>
          <cell r="F272" t="str">
            <v>m3</v>
          </cell>
          <cell r="G272">
            <v>0</v>
          </cell>
          <cell r="H272">
            <v>0</v>
          </cell>
          <cell r="I272">
            <v>0</v>
          </cell>
        </row>
        <row r="274">
          <cell r="B274" t="str">
            <v>8.3(1)</v>
          </cell>
          <cell r="C274" t="str">
            <v>Stabilisasi dengan tanaman rumput.</v>
          </cell>
          <cell r="D274" t="str">
            <v>Stabilisasi dengan tanaman rumput.</v>
          </cell>
          <cell r="E274">
            <v>0</v>
          </cell>
          <cell r="F274" t="str">
            <v>m2</v>
          </cell>
          <cell r="G274">
            <v>0</v>
          </cell>
          <cell r="H274">
            <v>0</v>
          </cell>
          <cell r="I274">
            <v>0</v>
          </cell>
        </row>
        <row r="288">
          <cell r="B288" t="str">
            <v>8.4 (6)</v>
          </cell>
          <cell r="C288" t="str">
            <v>Rel Pengaman ( Guard Rail )</v>
          </cell>
          <cell r="D288" t="str">
            <v>Rel Pengaman ( Guard Rail )</v>
          </cell>
          <cell r="E288">
            <v>0</v>
          </cell>
          <cell r="F288" t="str">
            <v>Buah</v>
          </cell>
          <cell r="G288">
            <v>0</v>
          </cell>
          <cell r="H288">
            <v>0</v>
          </cell>
          <cell r="I288">
            <v>0</v>
          </cell>
        </row>
        <row r="290">
          <cell r="B290" t="str">
            <v>8.5(1)</v>
          </cell>
          <cell r="C290" t="str">
            <v>Pengembalian kondisi lantai jembatan beton.</v>
          </cell>
          <cell r="D290" t="str">
            <v>Pengembalian kondisi lantai jembatan beton.</v>
          </cell>
          <cell r="E290">
            <v>0</v>
          </cell>
          <cell r="F290" t="str">
            <v>m2</v>
          </cell>
          <cell r="G290">
            <v>0</v>
          </cell>
          <cell r="H290">
            <v>0</v>
          </cell>
          <cell r="I290">
            <v>0</v>
          </cell>
        </row>
        <row r="292">
          <cell r="B292" t="str">
            <v>8.5(2)</v>
          </cell>
          <cell r="C292" t="str">
            <v>Pengembalian kondisi lantai jembatan kayu.</v>
          </cell>
          <cell r="D292" t="str">
            <v>Pengembalian kondisi lantai jembatan kayu.</v>
          </cell>
          <cell r="E292">
            <v>0</v>
          </cell>
          <cell r="F292" t="str">
            <v>m2</v>
          </cell>
          <cell r="G292">
            <v>0</v>
          </cell>
          <cell r="H292">
            <v>0</v>
          </cell>
          <cell r="I292">
            <v>0</v>
          </cell>
        </row>
        <row r="294">
          <cell r="B294" t="str">
            <v>8.5(3)</v>
          </cell>
          <cell r="C294" t="str">
            <v>Pengembalian kondisi pelapisan permukaan baja struktur</v>
          </cell>
          <cell r="D294" t="str">
            <v>Pengembalian kondisi pelapisan permukaan baja struktur</v>
          </cell>
          <cell r="E294">
            <v>0</v>
          </cell>
          <cell r="F294" t="str">
            <v>m2</v>
          </cell>
          <cell r="G294">
            <v>0</v>
          </cell>
          <cell r="H294">
            <v>0</v>
          </cell>
          <cell r="I294">
            <v>0</v>
          </cell>
        </row>
        <row r="295">
          <cell r="D295" t="str">
            <v>(pengecatan).</v>
          </cell>
        </row>
        <row r="296">
          <cell r="B296" t="str">
            <v>8.5(4)</v>
          </cell>
          <cell r="C296" t="str">
            <v>Penyuntikan epoxy resin grout.</v>
          </cell>
          <cell r="D296" t="str">
            <v>Penyuntikan epoxy resin grout.</v>
          </cell>
          <cell r="E296">
            <v>0</v>
          </cell>
          <cell r="F296" t="str">
            <v>m2</v>
          </cell>
          <cell r="G296">
            <v>0</v>
          </cell>
          <cell r="H296">
            <v>0</v>
          </cell>
          <cell r="I296">
            <v>0</v>
          </cell>
        </row>
        <row r="298">
          <cell r="B298">
            <v>8.6</v>
          </cell>
          <cell r="C298" t="str">
            <v>Kerb beton.</v>
          </cell>
          <cell r="D298" t="str">
            <v>Kerb beton.</v>
          </cell>
          <cell r="E298">
            <v>0</v>
          </cell>
          <cell r="F298" t="str">
            <v>m</v>
          </cell>
          <cell r="G298">
            <v>0</v>
          </cell>
          <cell r="H298">
            <v>0</v>
          </cell>
          <cell r="I298">
            <v>0</v>
          </cell>
        </row>
        <row r="300">
          <cell r="B300">
            <v>8.6999999999999993</v>
          </cell>
          <cell r="C300" t="str">
            <v>Perkerasan blok pada trotoir dan median.</v>
          </cell>
          <cell r="D300" t="str">
            <v>Perkerasan blok pada trotoir dan median.</v>
          </cell>
          <cell r="E300">
            <v>0</v>
          </cell>
          <cell r="F300" t="str">
            <v>m2</v>
          </cell>
          <cell r="G300">
            <v>0</v>
          </cell>
          <cell r="H300">
            <v>0</v>
          </cell>
          <cell r="I300">
            <v>0</v>
          </cell>
        </row>
        <row r="302">
          <cell r="B302" t="str">
            <v>8.8(1)</v>
          </cell>
          <cell r="C302" t="str">
            <v>Penerangan jalan lampu tunggal.</v>
          </cell>
          <cell r="D302" t="str">
            <v>Penerangan jalan lampu tunggal.</v>
          </cell>
          <cell r="E302">
            <v>0</v>
          </cell>
          <cell r="F302" t="str">
            <v>Buah</v>
          </cell>
          <cell r="G302">
            <v>0</v>
          </cell>
          <cell r="H302">
            <v>0</v>
          </cell>
          <cell r="I302">
            <v>0</v>
          </cell>
        </row>
        <row r="304">
          <cell r="B304" t="str">
            <v>8.8(2)</v>
          </cell>
          <cell r="C304" t="str">
            <v>Penerangan jalan lampu ganda.</v>
          </cell>
          <cell r="D304" t="str">
            <v>Penerangan jalan lampu ganda.</v>
          </cell>
          <cell r="E304">
            <v>0</v>
          </cell>
          <cell r="F304" t="str">
            <v>Buah</v>
          </cell>
          <cell r="G304">
            <v>0</v>
          </cell>
          <cell r="H304">
            <v>0</v>
          </cell>
          <cell r="I304">
            <v>0</v>
          </cell>
        </row>
        <row r="306">
          <cell r="B306">
            <v>8.9</v>
          </cell>
          <cell r="C306" t="str">
            <v>Penghalang median beton pracetak.</v>
          </cell>
          <cell r="D306" t="str">
            <v>Penghalang median beton pracetak.</v>
          </cell>
          <cell r="E306">
            <v>0</v>
          </cell>
          <cell r="F306" t="str">
            <v>m</v>
          </cell>
          <cell r="G306">
            <v>0</v>
          </cell>
          <cell r="H306">
            <v>0</v>
          </cell>
          <cell r="I306">
            <v>0</v>
          </cell>
        </row>
        <row r="308">
          <cell r="B308" t="str">
            <v>8.10(1)</v>
          </cell>
          <cell r="C308" t="str">
            <v>Pengecatan kayu.</v>
          </cell>
          <cell r="D308" t="str">
            <v>Pengecatan kayu.</v>
          </cell>
          <cell r="E308">
            <v>0</v>
          </cell>
          <cell r="F308" t="str">
            <v>m2</v>
          </cell>
          <cell r="G308">
            <v>0</v>
          </cell>
          <cell r="H308">
            <v>0</v>
          </cell>
          <cell r="I308">
            <v>0</v>
          </cell>
        </row>
        <row r="310">
          <cell r="B310" t="str">
            <v>8.10(2)</v>
          </cell>
          <cell r="C310" t="str">
            <v>Pengecatan besi.</v>
          </cell>
          <cell r="D310" t="str">
            <v>Pengecatan besi.</v>
          </cell>
          <cell r="E310">
            <v>0</v>
          </cell>
          <cell r="F310" t="str">
            <v>m2</v>
          </cell>
          <cell r="G310">
            <v>0</v>
          </cell>
          <cell r="H310">
            <v>0</v>
          </cell>
          <cell r="I310">
            <v>0</v>
          </cell>
        </row>
        <row r="312">
          <cell r="B312" t="str">
            <v>8.10(3)</v>
          </cell>
          <cell r="C312" t="str">
            <v>Pengecatan tembok / beton.</v>
          </cell>
          <cell r="D312" t="str">
            <v>Pengecatan tembok / beton.</v>
          </cell>
          <cell r="E312">
            <v>0</v>
          </cell>
          <cell r="F312" t="str">
            <v>m2</v>
          </cell>
          <cell r="G312">
            <v>0</v>
          </cell>
          <cell r="H312">
            <v>0</v>
          </cell>
          <cell r="I312">
            <v>0</v>
          </cell>
        </row>
        <row r="314">
          <cell r="B314">
            <v>8.11</v>
          </cell>
          <cell r="C314" t="str">
            <v>Pagar penghalang (Guard rail).</v>
          </cell>
          <cell r="D314" t="str">
            <v>Pagar penghalang (Guard rail).</v>
          </cell>
          <cell r="E314">
            <v>0</v>
          </cell>
          <cell r="F314" t="str">
            <v>m</v>
          </cell>
          <cell r="G314">
            <v>0</v>
          </cell>
          <cell r="H314">
            <v>0</v>
          </cell>
          <cell r="I314">
            <v>0</v>
          </cell>
        </row>
        <row r="316">
          <cell r="B316">
            <v>8.1199999999999992</v>
          </cell>
          <cell r="C316" t="str">
            <v>Pipa utilitas</v>
          </cell>
          <cell r="D316" t="str">
            <v>Pipa utilitas</v>
          </cell>
          <cell r="E316">
            <v>0</v>
          </cell>
          <cell r="F316" t="str">
            <v>m</v>
          </cell>
          <cell r="G316">
            <v>0</v>
          </cell>
          <cell r="H316">
            <v>0</v>
          </cell>
          <cell r="I316">
            <v>0</v>
          </cell>
        </row>
        <row r="320">
          <cell r="B320" t="str">
            <v>DIV. IX</v>
          </cell>
          <cell r="C320" t="str">
            <v>PEKERJAAN HARIAN</v>
          </cell>
          <cell r="D320" t="str">
            <v>PEKERJAAN HARIAN</v>
          </cell>
        </row>
        <row r="322">
          <cell r="B322">
            <v>9.1</v>
          </cell>
          <cell r="C322" t="str">
            <v>Mandor.</v>
          </cell>
          <cell r="D322" t="str">
            <v>Mandor.</v>
          </cell>
          <cell r="E322">
            <v>0</v>
          </cell>
          <cell r="F322" t="str">
            <v>Jam</v>
          </cell>
          <cell r="G322">
            <v>0</v>
          </cell>
          <cell r="H322">
            <v>0</v>
          </cell>
          <cell r="I322">
            <v>0</v>
          </cell>
        </row>
        <row r="324">
          <cell r="B324">
            <v>9.1999999999999993</v>
          </cell>
          <cell r="C324" t="str">
            <v>Pekerja</v>
          </cell>
          <cell r="D324" t="str">
            <v>Pekerja</v>
          </cell>
          <cell r="E324">
            <v>0</v>
          </cell>
          <cell r="F324" t="str">
            <v>Jam</v>
          </cell>
          <cell r="G324">
            <v>0</v>
          </cell>
          <cell r="H324">
            <v>0</v>
          </cell>
          <cell r="I324">
            <v>0</v>
          </cell>
        </row>
        <row r="326">
          <cell r="B326">
            <v>9.3000000000000007</v>
          </cell>
          <cell r="C326" t="str">
            <v>Tukang</v>
          </cell>
          <cell r="D326" t="str">
            <v>Tukang</v>
          </cell>
          <cell r="E326">
            <v>0</v>
          </cell>
          <cell r="F326" t="str">
            <v>Jam</v>
          </cell>
          <cell r="G326">
            <v>0</v>
          </cell>
          <cell r="H326">
            <v>0</v>
          </cell>
          <cell r="I326">
            <v>0</v>
          </cell>
        </row>
        <row r="328">
          <cell r="B328">
            <v>9.4</v>
          </cell>
          <cell r="C328" t="str">
            <v>Dump Truck.</v>
          </cell>
          <cell r="D328" t="str">
            <v>Dump Truck.</v>
          </cell>
          <cell r="E328">
            <v>0</v>
          </cell>
          <cell r="F328" t="str">
            <v>Jam</v>
          </cell>
          <cell r="G328">
            <v>0</v>
          </cell>
          <cell r="H328">
            <v>0</v>
          </cell>
          <cell r="I328">
            <v>0</v>
          </cell>
        </row>
        <row r="330">
          <cell r="B330">
            <v>9.5</v>
          </cell>
          <cell r="C330" t="str">
            <v>Tangki Air.</v>
          </cell>
          <cell r="D330" t="str">
            <v>Tangki Air.</v>
          </cell>
          <cell r="E330">
            <v>0</v>
          </cell>
          <cell r="F330" t="str">
            <v>Jam</v>
          </cell>
          <cell r="G330">
            <v>0</v>
          </cell>
          <cell r="H330">
            <v>0</v>
          </cell>
          <cell r="I330">
            <v>0</v>
          </cell>
        </row>
        <row r="332">
          <cell r="B332">
            <v>9.6</v>
          </cell>
          <cell r="C332" t="str">
            <v>Bulldozer.</v>
          </cell>
          <cell r="D332" t="str">
            <v>Bulldozer.</v>
          </cell>
          <cell r="E332">
            <v>0</v>
          </cell>
          <cell r="F332" t="str">
            <v>Jam</v>
          </cell>
          <cell r="G332">
            <v>0</v>
          </cell>
          <cell r="H332">
            <v>0</v>
          </cell>
          <cell r="I332">
            <v>0</v>
          </cell>
        </row>
        <row r="334">
          <cell r="B334">
            <v>9.6999999999999993</v>
          </cell>
          <cell r="C334" t="str">
            <v>Motor Grader.</v>
          </cell>
          <cell r="D334" t="str">
            <v>Motor Grader.</v>
          </cell>
          <cell r="E334">
            <v>0</v>
          </cell>
          <cell r="F334" t="str">
            <v>Jam</v>
          </cell>
          <cell r="G334">
            <v>0</v>
          </cell>
          <cell r="H334">
            <v>0</v>
          </cell>
          <cell r="I334">
            <v>0</v>
          </cell>
        </row>
        <row r="336">
          <cell r="B336">
            <v>9.8000000000000007</v>
          </cell>
          <cell r="C336" t="str">
            <v>Wheel Loader.</v>
          </cell>
          <cell r="D336" t="str">
            <v>Wheel Loader.</v>
          </cell>
          <cell r="E336">
            <v>0</v>
          </cell>
          <cell r="F336" t="str">
            <v>Jam</v>
          </cell>
          <cell r="G336">
            <v>0</v>
          </cell>
          <cell r="H336">
            <v>0</v>
          </cell>
          <cell r="I336">
            <v>0</v>
          </cell>
        </row>
        <row r="338">
          <cell r="B338">
            <v>9.9</v>
          </cell>
          <cell r="C338" t="str">
            <v>Excavator.</v>
          </cell>
          <cell r="D338" t="str">
            <v>Excavator.</v>
          </cell>
          <cell r="E338">
            <v>0</v>
          </cell>
          <cell r="F338" t="str">
            <v>Jam</v>
          </cell>
          <cell r="G338">
            <v>0</v>
          </cell>
          <cell r="H338">
            <v>0</v>
          </cell>
          <cell r="I338">
            <v>0</v>
          </cell>
        </row>
        <row r="340">
          <cell r="B340">
            <v>9.1</v>
          </cell>
          <cell r="C340" t="str">
            <v>Crane.   .</v>
          </cell>
          <cell r="D340" t="str">
            <v>Crane.   .</v>
          </cell>
          <cell r="E340">
            <v>0</v>
          </cell>
          <cell r="F340" t="str">
            <v>Jam</v>
          </cell>
          <cell r="G340">
            <v>0</v>
          </cell>
          <cell r="H340">
            <v>0</v>
          </cell>
          <cell r="I340">
            <v>0</v>
          </cell>
        </row>
        <row r="342">
          <cell r="B342">
            <v>9.11</v>
          </cell>
          <cell r="C342" t="str">
            <v>Vibrator Rollers - 13 ton</v>
          </cell>
          <cell r="D342" t="str">
            <v>Vibrator Rollers - 13 ton</v>
          </cell>
          <cell r="E342">
            <v>0</v>
          </cell>
          <cell r="F342" t="str">
            <v>Jam</v>
          </cell>
          <cell r="G342">
            <v>0</v>
          </cell>
          <cell r="H342">
            <v>0</v>
          </cell>
          <cell r="I342">
            <v>0</v>
          </cell>
        </row>
        <row r="344">
          <cell r="B344">
            <v>9.1199999999999992</v>
          </cell>
          <cell r="C344" t="str">
            <v>Vibrator Roller 4 - 6 ton</v>
          </cell>
          <cell r="D344" t="str">
            <v>Vibrator Roller 4 - 6 ton</v>
          </cell>
          <cell r="E344">
            <v>0</v>
          </cell>
          <cell r="F344" t="str">
            <v>Jam</v>
          </cell>
          <cell r="G344">
            <v>0</v>
          </cell>
          <cell r="H344">
            <v>0</v>
          </cell>
          <cell r="I344">
            <v>0</v>
          </cell>
        </row>
        <row r="346">
          <cell r="B346">
            <v>9.1300000000000008</v>
          </cell>
          <cell r="C346" t="str">
            <v>Stamper</v>
          </cell>
          <cell r="D346" t="str">
            <v>Stamper</v>
          </cell>
          <cell r="E346">
            <v>0</v>
          </cell>
          <cell r="F346" t="str">
            <v>Jam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60</v>
          </cell>
        </row>
        <row r="348">
          <cell r="B348">
            <v>9.14</v>
          </cell>
          <cell r="C348" t="str">
            <v>Drop Hammer 500 kg</v>
          </cell>
          <cell r="D348" t="str">
            <v>Drop Hammer 500 kg</v>
          </cell>
          <cell r="E348">
            <v>0</v>
          </cell>
          <cell r="F348" t="str">
            <v>Jam</v>
          </cell>
          <cell r="G348">
            <v>0</v>
          </cell>
          <cell r="H348">
            <v>0</v>
          </cell>
          <cell r="I348">
            <v>0</v>
          </cell>
        </row>
        <row r="350">
          <cell r="B350">
            <v>9.15</v>
          </cell>
          <cell r="C350" t="str">
            <v>Jack Hammer</v>
          </cell>
          <cell r="D350" t="str">
            <v>Jack Hammer</v>
          </cell>
          <cell r="E350">
            <v>0</v>
          </cell>
          <cell r="F350" t="str">
            <v>Jam</v>
          </cell>
          <cell r="G350">
            <v>0</v>
          </cell>
          <cell r="H350">
            <v>0</v>
          </cell>
          <cell r="I350">
            <v>0</v>
          </cell>
        </row>
        <row r="352">
          <cell r="B352">
            <v>9.16</v>
          </cell>
          <cell r="C352" t="str">
            <v>Chain Saw</v>
          </cell>
          <cell r="D352" t="str">
            <v>Chain Saw</v>
          </cell>
          <cell r="E352">
            <v>0</v>
          </cell>
          <cell r="F352" t="str">
            <v>Jam</v>
          </cell>
          <cell r="G352">
            <v>0</v>
          </cell>
          <cell r="H352">
            <v>0</v>
          </cell>
          <cell r="I352">
            <v>0</v>
          </cell>
        </row>
        <row r="354">
          <cell r="B354" t="str">
            <v>Jumlah Harga Pekerjaan Divisi IX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  <sheetName val="K.TambahAC"/>
      <sheetName val="FH"/>
      <sheetName val="K.TambahFH"/>
      <sheetName val="Pipe"/>
      <sheetName val="valve"/>
      <sheetName val="valve 16k"/>
      <sheetName val="ASS-PL"/>
      <sheetName val="Fitting"/>
      <sheetName val="Ana duct"/>
      <sheetName val="Hsd Duct"/>
      <sheetName val="Grille"/>
      <sheetName val="DM"/>
      <sheetName val="RAB"/>
      <sheetName val="AHS"/>
      <sheetName val="Mob"/>
      <sheetName val="D7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X"/>
      <sheetName val="SRT"/>
      <sheetName val="ESCON"/>
      <sheetName val="SUM-PRO (4)"/>
      <sheetName val="SUM-PRO (3)"/>
      <sheetName val="SUM-PRO (2)"/>
      <sheetName val="SUM-PRO"/>
      <sheetName val="SEX (4)"/>
      <sheetName val="SEX (3)"/>
      <sheetName val="SEX (2)"/>
      <sheetName val="scope"/>
      <sheetName val="MAKER"/>
      <sheetName val="PRO-PH3"/>
      <sheetName val="PRO-PH2"/>
      <sheetName val="PRO"/>
      <sheetName val="BQ"/>
      <sheetName val="equipment"/>
      <sheetName val="B - Norelec"/>
      <sheetName val="A"/>
      <sheetName val="SUM-PRO_(4)"/>
      <sheetName val="SUM-PRO_(3)"/>
      <sheetName val="SUM-PRO_(2)"/>
      <sheetName val="SEX_(4)"/>
      <sheetName val="SEX_(3)"/>
      <sheetName val="SEX_(2)"/>
      <sheetName val="B_-_Norelec"/>
      <sheetName val="AC"/>
      <sheetName val="lintec-sumicon"/>
      <sheetName val="Unit Rate"/>
      <sheetName val="Pipe"/>
      <sheetName val="tifico"/>
      <sheetName val="sort2"/>
      <sheetName val="Cover Daf-2"/>
      <sheetName val="CAT_HAR"/>
      <sheetName val="Cash Flow bulanan"/>
      <sheetName val="I-KAMAR"/>
      <sheetName val="I_KAMAR"/>
      <sheetName val="Fill this out first___"/>
      <sheetName val="Unit_Rate"/>
      <sheetName val="#REF"/>
      <sheetName val="SUM-PRO_(4)1"/>
      <sheetName val="SUM-PRO_(3)1"/>
      <sheetName val="SUM-PRO_(2)1"/>
      <sheetName val="SEX_(4)1"/>
      <sheetName val="SEX_(3)1"/>
      <sheetName val="SEX_(2)1"/>
      <sheetName val="B_-_Norelec1"/>
      <sheetName val="Fill_this_out_first___"/>
      <sheetName val="Bill of Qty MEP"/>
      <sheetName val="DSBDY"/>
      <sheetName val="BAG-2"/>
      <sheetName val="NAMES"/>
      <sheetName val="Daftar Upah"/>
      <sheetName val="harsat"/>
      <sheetName val="H.Satuan"/>
      <sheetName val="Cover"/>
      <sheetName val="PRD 01-7"/>
      <sheetName val="PRD 01-8"/>
      <sheetName val="PRD 01-9"/>
      <sheetName val="PRD 01-10"/>
      <sheetName val="PRD 01-11"/>
      <sheetName val="PRD 01-3"/>
      <sheetName val="PRD 01-4"/>
      <sheetName val="4-Basic Price"/>
      <sheetName val="Material"/>
      <sheetName val="RAB AR&amp;STR"/>
      <sheetName val="Bahan"/>
      <sheetName val="HRG BHN"/>
      <sheetName val="DAF-1"/>
      <sheetName val="Pers"/>
      <sheetName val="HM"/>
      <sheetName val="COVERUSRP"/>
      <sheetName val="SITE"/>
      <sheetName val="ESCOND"/>
      <sheetName val="BQUSRP"/>
      <sheetName val="HB "/>
      <sheetName val="EE-PROP"/>
      <sheetName val="HARGA MATERIAL"/>
      <sheetName val="Mat"/>
      <sheetName val="Kuantitas &amp; Harga"/>
      <sheetName val="FINISHING"/>
      <sheetName val="LOADDAT"/>
      <sheetName val="SUM-PRO_(4)2"/>
      <sheetName val="SUM-PRO_(3)2"/>
      <sheetName val="SUM-PRO_(2)2"/>
      <sheetName val="SEX_(4)2"/>
      <sheetName val="SEX_(3)2"/>
      <sheetName val="SEX_(2)2"/>
      <sheetName val="B_-_Norelec2"/>
      <sheetName val="Unit_Rate1"/>
      <sheetName val="Cover_Daf-2"/>
      <sheetName val="Fill_this_out_first___1"/>
      <sheetName val="Cash_Flow_bulanan"/>
      <sheetName val="H_Satuan"/>
      <sheetName val="Daftar_Upah"/>
      <sheetName val="Bill_of_Qty_MEP"/>
      <sheetName val="4-Basic_Price"/>
      <sheetName val="Isolasi Luar Dalam"/>
      <sheetName val="Isolasi Luar"/>
      <sheetName val="Analisa STR"/>
      <sheetName val="GSMTOWER"/>
      <sheetName val="BQ-E20-02(Rp)"/>
      <sheetName val="RAB T-95 BK"/>
      <sheetName val="GTS I PS"/>
      <sheetName val="SUM 200"/>
      <sheetName val="Fill this out first..."/>
      <sheetName val="Tabel Berat"/>
      <sheetName val="STRUKTUR"/>
      <sheetName val="JKT (2)"/>
      <sheetName val="Markup"/>
      <sheetName val="NET表"/>
      <sheetName val="BQ表"/>
      <sheetName val="DAFTAR 7"/>
      <sheetName val="SITE-E"/>
      <sheetName val="STR"/>
      <sheetName val="Sheet1"/>
      <sheetName val="351BQMCN"/>
      <sheetName val="Analisa"/>
      <sheetName val="Estimate"/>
      <sheetName val="D.1.7"/>
      <sheetName val="D.1.5"/>
      <sheetName val="D.2.3"/>
      <sheetName val="D.2.2"/>
      <sheetName val="D &amp; W sizes"/>
      <sheetName val="I-ME"/>
      <sheetName val="Steel-Twr"/>
      <sheetName val="hrg-sat.pek"/>
      <sheetName val=" Rencana Vol per Section"/>
      <sheetName val="JAD-PEL"/>
      <sheetName val="NET?"/>
      <sheetName val="BQ?"/>
      <sheetName val="Prelim"/>
      <sheetName val="CODE"/>
      <sheetName val="24V"/>
      <sheetName val="Div2"/>
      <sheetName val="L-Mechanical"/>
      <sheetName val="Faktor"/>
      <sheetName val="TS"/>
      <sheetName val="an. struktur"/>
      <sheetName val="Dashboard"/>
      <sheetName val="RAB_AR&amp;STR"/>
      <sheetName val="PRD_01-7"/>
      <sheetName val="PRD_01-8"/>
      <sheetName val="PRD_01-9"/>
      <sheetName val="PRD_01-10"/>
      <sheetName val="PRD_01-11"/>
      <sheetName val="PRD_01-3"/>
      <sheetName val="PRD_01-4"/>
      <sheetName val="index"/>
      <sheetName val="struktur tdk dipakai"/>
      <sheetName val="Plafond"/>
      <sheetName val="Urai _Resap pengikat"/>
      <sheetName val="Panel,feeder,elek"/>
      <sheetName val="NET_"/>
      <sheetName val="BQ_"/>
      <sheetName val="rekap ahs"/>
      <sheetName val="rekap-bialat"/>
      <sheetName val="villa"/>
      <sheetName val="01A- RAB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VLOOKUP"/>
      <sheetName val="Currency Rate"/>
      <sheetName val="Duc-3"/>
      <sheetName val="Isolasi_Luar_Dalam"/>
      <sheetName val="Isolasi_Luar"/>
      <sheetName val="AHSbj"/>
      <sheetName val="Piping"/>
      <sheetName val="____"/>
      <sheetName val="TJ1Q47"/>
      <sheetName val="Sch"/>
      <sheetName val="RAB"/>
      <sheetName val="Elec-ins"/>
      <sheetName val="TOTAL"/>
      <sheetName val="H. Satuan"/>
      <sheetName val="AHS. Keg"/>
      <sheetName val="PL1"/>
      <sheetName val="PL2"/>
      <sheetName val="PL3"/>
      <sheetName val="PL4"/>
      <sheetName val="SAT-BHN"/>
      <sheetName val="INPUT DATAS"/>
      <sheetName val="Bahan upah"/>
      <sheetName val="BQ ARS"/>
      <sheetName val="plumbing"/>
      <sheetName val="플랜트 설치"/>
      <sheetName val="TABEL BAJA"/>
      <sheetName val="DAF-2"/>
      <sheetName val="Quantity"/>
      <sheetName val="HRG_BHN"/>
      <sheetName val="HB_"/>
      <sheetName val="HARGA_MATERIAL"/>
      <sheetName val="DAF-9"/>
      <sheetName val="REKAP A BESAR"/>
      <sheetName val="hrg_sat"/>
      <sheetName val="Summary"/>
      <sheetName val="BQ-Str"/>
      <sheetName val="Memb Schd"/>
      <sheetName val="GLP's and PSPC's"/>
      <sheetName val="Internal Summary"/>
      <sheetName val="Antenna"/>
      <sheetName val="harga"/>
      <sheetName val="Admin"/>
      <sheetName val="bobot"/>
      <sheetName val="BS pricing"/>
      <sheetName val="Parameter"/>
      <sheetName val="BOM"/>
      <sheetName val="Project Summary"/>
      <sheetName val="lookup"/>
      <sheetName val="Factor"/>
      <sheetName val="GLP_s_changed_from_previous"/>
      <sheetName val="Alloc 1"/>
      <sheetName val="CONV_TAB"/>
      <sheetName val="BILL"/>
      <sheetName val="Legend"/>
      <sheetName val="GLP-DISCOUNT"/>
      <sheetName val="BER CAL"/>
      <sheetName val="Legenda"/>
      <sheetName val="BSC_UPGRADES"/>
      <sheetName val="Problem Class"/>
      <sheetName val="ALL"/>
      <sheetName val="ocean voyage"/>
      <sheetName val="hs-str"/>
      <sheetName val="Sheet9"/>
      <sheetName val="Harga Dasar"/>
      <sheetName val="TBM"/>
      <sheetName val="Basic Price"/>
      <sheetName val="RAB PRO"/>
      <sheetName val="SUM-PRO_(4)3"/>
      <sheetName val="SUM-PRO_(3)3"/>
      <sheetName val="SUM-PRO_(2)3"/>
      <sheetName val="SEX_(4)3"/>
      <sheetName val="SEX_(3)3"/>
      <sheetName val="SEX_(2)3"/>
      <sheetName val="B_-_Norelec3"/>
      <sheetName val="Unit_Rate2"/>
      <sheetName val="Daftar_Upah1"/>
      <sheetName val="Cover_Daf-21"/>
      <sheetName val="Fill_this_out_first___3"/>
      <sheetName val="Cash_Flow_bulanan1"/>
      <sheetName val="H_Satuan1"/>
      <sheetName val="Bill_of_Qty_MEP1"/>
      <sheetName val="4-Basic_Price1"/>
      <sheetName val="PRD_01-71"/>
      <sheetName val="PRD_01-81"/>
      <sheetName val="PRD_01-91"/>
      <sheetName val="PRD_01-101"/>
      <sheetName val="PRD_01-111"/>
      <sheetName val="PRD_01-31"/>
      <sheetName val="PRD_01-41"/>
      <sheetName val="Fill_this_out_first___4"/>
      <sheetName val="Tabel_Berat1"/>
      <sheetName val="Analisa_STR1"/>
      <sheetName val="HARGA_MATERIAL1"/>
      <sheetName val="RAB_AR&amp;STR1"/>
      <sheetName val="HRG_BHN1"/>
      <sheetName val="JKT_(2)1"/>
      <sheetName val="Fill_this_out_first___2"/>
      <sheetName val="Tabel_Berat"/>
      <sheetName val="Analisa_STR"/>
      <sheetName val="JKT_(2)"/>
      <sheetName val="SUM-PRO_(4)4"/>
      <sheetName val="SUM-PRO_(3)4"/>
      <sheetName val="SUM-PRO_(2)4"/>
      <sheetName val="SEX_(4)4"/>
      <sheetName val="SEX_(3)4"/>
      <sheetName val="SEX_(2)4"/>
      <sheetName val="B_-_Norelec4"/>
      <sheetName val="Unit_Rate3"/>
      <sheetName val="Daftar_Upah2"/>
      <sheetName val="Cover_Daf-22"/>
      <sheetName val="Fill_this_out_first___5"/>
      <sheetName val="Cash_Flow_bulanan2"/>
      <sheetName val="H_Satuan2"/>
      <sheetName val="Bill_of_Qty_MEP2"/>
      <sheetName val="4-Basic_Price2"/>
      <sheetName val="PRD_01-72"/>
      <sheetName val="PRD_01-82"/>
      <sheetName val="PRD_01-92"/>
      <sheetName val="PRD_01-102"/>
      <sheetName val="PRD_01-112"/>
      <sheetName val="PRD_01-32"/>
      <sheetName val="PRD_01-42"/>
      <sheetName val="Fill_this_out_first___6"/>
      <sheetName val="Tabel_Berat2"/>
      <sheetName val="Analisa_STR2"/>
      <sheetName val="HARGA_MATERIAL2"/>
      <sheetName val="RAB_AR&amp;STR2"/>
      <sheetName val="HRG_BHN2"/>
      <sheetName val="JKT_(2)2"/>
      <sheetName val="SUM-PRO_(4)5"/>
      <sheetName val="SUM-PRO_(3)5"/>
      <sheetName val="SUM-PRO_(2)5"/>
      <sheetName val="SEX_(4)5"/>
      <sheetName val="SEX_(3)5"/>
      <sheetName val="SEX_(2)5"/>
      <sheetName val="B_-_Norelec5"/>
      <sheetName val="Unit_Rate4"/>
      <sheetName val="Daftar_Upah3"/>
      <sheetName val="Cover_Daf-23"/>
      <sheetName val="Fill_this_out_first___7"/>
      <sheetName val="Cash_Flow_bulanan3"/>
      <sheetName val="H_Satuan3"/>
      <sheetName val="Bill_of_Qty_MEP3"/>
      <sheetName val="4-Basic_Price3"/>
      <sheetName val="PRD_01-73"/>
      <sheetName val="PRD_01-83"/>
      <sheetName val="PRD_01-93"/>
      <sheetName val="PRD_01-103"/>
      <sheetName val="PRD_01-113"/>
      <sheetName val="PRD_01-33"/>
      <sheetName val="PRD_01-43"/>
      <sheetName val="Fill_this_out_first___8"/>
      <sheetName val="Tabel_Berat3"/>
      <sheetName val="Analisa_STR3"/>
      <sheetName val="HARGA_MATERIAL3"/>
      <sheetName val="RAB_AR&amp;STR3"/>
      <sheetName val="HRG_BHN3"/>
      <sheetName val="JKT_(2)3"/>
      <sheetName val="AnalisaSIPIL RIIL"/>
      <sheetName val="Perm. Test"/>
      <sheetName val="Galian 1"/>
      <sheetName val="uraian analisa"/>
      <sheetName val="DATA PROYEK"/>
      <sheetName val="Bill_Qua"/>
      <sheetName val="REKAP"/>
      <sheetName val="AKP"/>
      <sheetName val="Bi-BANK"/>
      <sheetName val="BU"/>
      <sheetName val="PP"/>
      <sheetName val="PRLTN"/>
      <sheetName val="R_BOS"/>
      <sheetName val="R_PRLT"/>
      <sheetName val="R_UPH"/>
      <sheetName val="RBP_1"/>
      <sheetName val="RBP-MAT"/>
      <sheetName val="RBP-SKON"/>
      <sheetName val="RUPA2"/>
      <sheetName val="SUBKON"/>
      <sheetName val="UPAH"/>
      <sheetName val="DISBIA"/>
      <sheetName val="BBM"/>
      <sheetName val="BRK-DWN"/>
      <sheetName val="MTRL"/>
      <sheetName val="R_BANK"/>
      <sheetName val="R_PP"/>
      <sheetName val="R_RUPA"/>
      <sheetName val="RBP"/>
      <sheetName val="SKAT"/>
      <sheetName val="SURAT"/>
      <sheetName val="div7"/>
      <sheetName val="RBP2"/>
      <sheetName val="RBP- 2"/>
      <sheetName val="AKP-1"/>
      <sheetName val="B"/>
      <sheetName val="PESANTREN"/>
      <sheetName val="G"/>
      <sheetName val="Curup"/>
      <sheetName val="Prabu"/>
      <sheetName val="On Time"/>
      <sheetName val="Eta-maxC Lager"/>
      <sheetName val="6 Felder - Md"/>
      <sheetName val="AG25 inner maxQ-Truck"/>
      <sheetName val="U1"/>
      <sheetName val="6 Felder - maxQ"/>
      <sheetName val="RAB KapukII"/>
      <sheetName val="BAU"/>
      <sheetName val="Rekap Direct Cost"/>
      <sheetName val="TYPE A"/>
      <sheetName val="TYPE B"/>
      <sheetName val="TYPE C"/>
      <sheetName val="TYPE D"/>
      <sheetName val="BOR PILE"/>
      <sheetName val="BASEMENT PELATARAN"/>
      <sheetName val="SIRKULASI, PELATARAN, EKSTERNAL"/>
      <sheetName val="JARINGAN AIR BERSIH"/>
      <sheetName val="JARINGAN LISTRIK"/>
      <sheetName val="JARINGAN TELEPHON"/>
      <sheetName val="PERSIAPAN"/>
      <sheetName val="REKAP ME"/>
      <sheetName val="TYPIKAL UNIT"/>
      <sheetName val="REKAPTOTAL"/>
      <sheetName val="REKAP TOTAL"/>
      <sheetName val="REKAP STR"/>
      <sheetName val="REKAP UNIT"/>
      <sheetName val="Balok_1"/>
      <sheetName val="D.3.1 Dinding"/>
      <sheetName val="AC unit"/>
      <sheetName val="EL acc"/>
      <sheetName val="EL lamp"/>
      <sheetName val="EL outlet"/>
      <sheetName val="Chiller acc"/>
      <sheetName val="Pipa PL"/>
      <sheetName val="PK acc"/>
      <sheetName val="PL acc"/>
      <sheetName val="PK valve"/>
      <sheetName val="PL valve"/>
      <sheetName val="AC valve"/>
      <sheetName val="PK pipe"/>
      <sheetName val="EL kabel"/>
      <sheetName val="AC power"/>
      <sheetName val="EL tray"/>
      <sheetName val="PL power"/>
      <sheetName val="PL unit"/>
      <sheetName val="PK unit"/>
      <sheetName val="EL arde"/>
      <sheetName val="tb. besi"/>
      <sheetName val="tulang"/>
      <sheetName val="Sheet2"/>
      <sheetName val="overall"/>
      <sheetName val="H S D"/>
      <sheetName val="anal"/>
      <sheetName val="INPUT_DATAS"/>
      <sheetName val="RAB_T-95_BK"/>
      <sheetName val="GTS_I_PS"/>
      <sheetName val="SUM_200"/>
      <sheetName val="Kuantitas_&amp;_Harga"/>
      <sheetName val="DAFTAR_7"/>
      <sheetName val="_Rencana_Vol_per_Section"/>
      <sheetName val="D_1_7"/>
      <sheetName val="D_1_5"/>
      <sheetName val="D_2_3"/>
      <sheetName val="D_2_2"/>
      <sheetName val="D_&amp;_W_sizes"/>
      <sheetName val="hrg-sat_pek"/>
      <sheetName val="Currency_Rate"/>
      <sheetName val="an__struktur"/>
      <sheetName val="BQMPALOC"/>
      <sheetName val=""/>
      <sheetName val="Meth "/>
      <sheetName val="GLP's_and_PSPC's1"/>
      <sheetName val="Mat_Tower"/>
      <sheetName val="Mat_Tower2"/>
      <sheetName val="US_indoor_vs_macro_outdoor"/>
      <sheetName val="63_Swap"/>
      <sheetName val="berlang"/>
      <sheetName val="CRITERIA2"/>
      <sheetName val="COSY"/>
      <sheetName val="Parameters"/>
      <sheetName val="Project_Summary1"/>
      <sheetName val="Factors"/>
      <sheetName val="Rekapsub-total-ME"/>
      <sheetName val="SITAC-Model"/>
      <sheetName val="BS_pricing"/>
      <sheetName val="Temp"/>
      <sheetName val="Param"/>
      <sheetName val="Material_Mounting2"/>
      <sheetName val="Lampiran_MTO"/>
      <sheetName val="Rekap-ME"/>
      <sheetName val="NWEXT"/>
      <sheetName val="OFFEREXT"/>
      <sheetName val="Allowance"/>
      <sheetName val="Problem_Class"/>
      <sheetName val="Validasi"/>
      <sheetName val="PSPC_LE_Pnext_Current"/>
      <sheetName val="Validation"/>
      <sheetName val="AM-MARGIN"/>
      <sheetName val="SUPPEXT"/>
      <sheetName val="Forecast"/>
      <sheetName val="Data"/>
      <sheetName val="US_indoor_vs_macro_outdoor2"/>
      <sheetName val="HRG-DASAR"/>
      <sheetName val="Hrg Sat"/>
      <sheetName val="rate"/>
      <sheetName val="D985"/>
      <sheetName val="LR-APR-06"/>
      <sheetName val="hARGA SAT"/>
      <sheetName val="aN-suku"/>
      <sheetName val="BAB_5_13_Anal"/>
      <sheetName val="LR-JUN-06"/>
      <sheetName val="3-DIV4"/>
      <sheetName val="LR-MAR-06"/>
      <sheetName val="koef"/>
      <sheetName val="BARU-3"/>
      <sheetName val="BARU-4 "/>
      <sheetName val="LAMA-3"/>
      <sheetName val="LAMA-4"/>
      <sheetName val="LR-MEI-06"/>
      <sheetName val="LR-SPT-06"/>
      <sheetName val="bialangsung"/>
      <sheetName val="schbhn"/>
      <sheetName val="schalt"/>
      <sheetName val="schtng"/>
      <sheetName val="REF.ONLY"/>
      <sheetName val="Analisa Upah &amp; Bahan Plum"/>
      <sheetName val="DIV-03"/>
      <sheetName val="name"/>
      <sheetName val="L_TIGA"/>
      <sheetName val="L-TIGA"/>
      <sheetName val="Q_01__BLL_per_kode"/>
      <sheetName val="Q_02__PO_per_kode"/>
      <sheetName val="EVALUASI"/>
      <sheetName val="#REF!"/>
      <sheetName val="Rekap Addendum"/>
      <sheetName val="BQ Dudukan Fascade OT KC"/>
      <sheetName val="ANALISA HARGA SATUAN"/>
      <sheetName val="Mall"/>
      <sheetName val="Input"/>
      <sheetName val="3ဵ1BQMCN"/>
      <sheetName val="Ahs.2"/>
      <sheetName val="Ahs.1"/>
      <sheetName val="概総括1"/>
      <sheetName val="PPC"/>
      <sheetName val="Pt"/>
      <sheetName val="DIV1"/>
      <sheetName val="Tabel"/>
      <sheetName val="TRANS"/>
      <sheetName val="SUB TOTAL "/>
      <sheetName val="Daf Pekerjaan"/>
      <sheetName val="Perm__Test"/>
      <sheetName val="Urai__Resap_pengikat"/>
      <sheetName val="uraian_analisa"/>
      <sheetName val="DATA_PROYEK"/>
      <sheetName val="RBP-_2"/>
      <sheetName val="Galian_1"/>
      <sheetName val="rekap_ahs"/>
      <sheetName val="DAF-5"/>
      <sheetName val="BAG-III"/>
      <sheetName val="ALEK"/>
      <sheetName val="Rinci-Biaya"/>
      <sheetName val="Rinci-Pendapatan"/>
      <sheetName val="CPO 16-9-TID "/>
      <sheetName val="ah sanitary"/>
      <sheetName val="Analisa Alat"/>
      <sheetName val="rab j17"/>
      <sheetName val="HB_1"/>
      <sheetName val="Isolasi_Luar_Dalam1"/>
      <sheetName val="Isolasi_Luar1"/>
      <sheetName val="H__Satuan"/>
      <sheetName val="AHS__Keg"/>
      <sheetName val="struktur_tdk_dipakai"/>
      <sheetName val="01A-_RAB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Bahan_upah"/>
      <sheetName val="BQ_ARS"/>
      <sheetName val="Eta-maxC_Lager"/>
      <sheetName val="6_Felder_-_Md"/>
      <sheetName val="AG25_inner_maxQ-Truck"/>
      <sheetName val="6_Felder_-_maxQ"/>
      <sheetName val="RAB_KapukII"/>
      <sheetName val="Memb_Schd"/>
      <sheetName val="REKAP_A_BESAR"/>
      <sheetName val="플랜트_설치"/>
      <sheetName val="TABEL_BAJA"/>
      <sheetName val="GLP's_and_PSPC's"/>
      <sheetName val="Internal_Summary"/>
      <sheetName val="BS_pricing1"/>
      <sheetName val="Project_Summary"/>
      <sheetName val="Alloc_1"/>
      <sheetName val="BER_CAL"/>
      <sheetName val="Problem_Class1"/>
      <sheetName val="ah_sanitary"/>
      <sheetName val="Analisa_Alat"/>
      <sheetName val="On_Time"/>
      <sheetName val="Rekap_Direct_Cost"/>
      <sheetName val="AC_unit"/>
      <sheetName val="EL_acc"/>
      <sheetName val="EL_lamp"/>
      <sheetName val="EL_outlet"/>
      <sheetName val="Chiller_acc"/>
      <sheetName val="Pipa_PL"/>
      <sheetName val="PK_acc"/>
      <sheetName val="PL_acc"/>
      <sheetName val="PK_valve"/>
      <sheetName val="PL_valve"/>
      <sheetName val="AC_valve"/>
      <sheetName val="PK_pipe"/>
      <sheetName val="EL_kabel"/>
      <sheetName val="AC_power"/>
      <sheetName val="EL_tray"/>
      <sheetName val="PL_power"/>
      <sheetName val="PL_unit"/>
      <sheetName val="PK_unit"/>
      <sheetName val="EL_arde"/>
      <sheetName val="hARGA_SAT"/>
      <sheetName val="BARU-4_"/>
      <sheetName val="rab_j17"/>
      <sheetName val="H_S_D"/>
      <sheetName val="TYPE_A"/>
      <sheetName val="TYPE_B"/>
      <sheetName val="TYPE_C"/>
      <sheetName val="TYPE_D"/>
      <sheetName val="BOR_PILE"/>
      <sheetName val="BASEMENT_PELATARAN"/>
      <sheetName val="SIRKULASI,_PELATARAN,_EKSTERNAL"/>
      <sheetName val="JARINGAN_AIR_BERSIH"/>
      <sheetName val="JARINGAN_LISTRIK"/>
      <sheetName val="JARINGAN_TELEPHON"/>
      <sheetName val="REKAP_ME"/>
      <sheetName val="TYPIKAL_UNIT"/>
      <sheetName val="_Rencana_Vol_per_Section1"/>
      <sheetName val="HB_2"/>
      <sheetName val="Kuantitas_&amp;_Harga1"/>
      <sheetName val="DAFTAR_71"/>
      <sheetName val="Isolasi_Luar_Dalam2"/>
      <sheetName val="Isolasi_Luar2"/>
      <sheetName val="rekap_ahs1"/>
      <sheetName val="RAB_T-95_BK1"/>
      <sheetName val="GTS_I_PS1"/>
      <sheetName val="SUM_2001"/>
      <sheetName val="Urai__Resap_pengikat1"/>
      <sheetName val="D_1_71"/>
      <sheetName val="D_1_51"/>
      <sheetName val="D_2_31"/>
      <sheetName val="D_2_21"/>
      <sheetName val="D_&amp;_W_sizes1"/>
      <sheetName val="hrg-sat_pek1"/>
      <sheetName val="H__Satuan1"/>
      <sheetName val="AHS__Keg1"/>
      <sheetName val="struktur_tdk_dipakai1"/>
      <sheetName val="an__struktur1"/>
      <sheetName val="Currency_Rate1"/>
      <sheetName val="01A-_RAB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Bahan_upah1"/>
      <sheetName val="BQ_ARS1"/>
      <sheetName val="Perm__Test1"/>
      <sheetName val="Eta-maxC_Lager1"/>
      <sheetName val="6_Felder_-_Md1"/>
      <sheetName val="AG25_inner_maxQ-Truck1"/>
      <sheetName val="6_Felder_-_maxQ1"/>
      <sheetName val="RAB_KapukII1"/>
      <sheetName val="Memb_Schd1"/>
      <sheetName val="REKAP_A_BESAR1"/>
      <sheetName val="INPUT_DATAS1"/>
      <sheetName val="플랜트_설치1"/>
      <sheetName val="TABEL_BAJA1"/>
      <sheetName val="uraian_analisa1"/>
      <sheetName val="DATA_PROYEK1"/>
      <sheetName val="RBP-_21"/>
      <sheetName val="GLP's_and_PSPC's2"/>
      <sheetName val="Internal_Summary1"/>
      <sheetName val="BS_pricing2"/>
      <sheetName val="Project_Summary2"/>
      <sheetName val="Alloc_11"/>
      <sheetName val="BER_CAL1"/>
      <sheetName val="Problem_Class2"/>
      <sheetName val="ah_sanitary1"/>
      <sheetName val="Analisa_Alat1"/>
      <sheetName val="On_Time1"/>
      <sheetName val="Rekap_Direct_Cost1"/>
      <sheetName val="AC_unit1"/>
      <sheetName val="EL_acc1"/>
      <sheetName val="EL_lamp1"/>
      <sheetName val="EL_outlet1"/>
      <sheetName val="Chiller_acc1"/>
      <sheetName val="Pipa_PL1"/>
      <sheetName val="PK_acc1"/>
      <sheetName val="PL_acc1"/>
      <sheetName val="PK_valve1"/>
      <sheetName val="PL_valve1"/>
      <sheetName val="AC_valve1"/>
      <sheetName val="PK_pipe1"/>
      <sheetName val="EL_kabel1"/>
      <sheetName val="AC_power1"/>
      <sheetName val="EL_tray1"/>
      <sheetName val="PL_power1"/>
      <sheetName val="PL_unit1"/>
      <sheetName val="PK_unit1"/>
      <sheetName val="EL_arde1"/>
      <sheetName val="hARGA_SAT1"/>
      <sheetName val="BARU-4_1"/>
      <sheetName val="Galian_11"/>
      <sheetName val="rab_j171"/>
      <sheetName val="H_S_D1"/>
      <sheetName val="TYPE_A1"/>
      <sheetName val="TYPE_B1"/>
      <sheetName val="TYPE_C1"/>
      <sheetName val="TYPE_D1"/>
      <sheetName val="BOR_PILE1"/>
      <sheetName val="BASEMENT_PELATARAN1"/>
      <sheetName val="SIRKULASI,_PELATARAN,_EKSTERNA1"/>
      <sheetName val="JARINGAN_AIR_BERSIH1"/>
      <sheetName val="JARINGAN_LISTRIK1"/>
      <sheetName val="JARINGAN_TELEPHON1"/>
      <sheetName val="REKAP_ME1"/>
      <sheetName val="TYPIKAL_UNIT1"/>
      <sheetName val="FitOutConfCentre"/>
      <sheetName val="RUPS"/>
      <sheetName val="An Arsitektur"/>
      <sheetName val="An Struktur"/>
      <sheetName val="2.3.5-Bsmt-Elc (ADD)"/>
      <sheetName val="2.3.6-Bsmt-Fire"/>
      <sheetName val="3.3.1-Apt-Sanitary (AD)"/>
      <sheetName val="3.3.2-Apt-Plb"/>
      <sheetName val="3.3.2-Apt-Plb (ADD)"/>
      <sheetName val="3.3.3-Apt-AC"/>
      <sheetName val="3.3.5-Apt-Elc (ADD)"/>
      <sheetName val="3.3.6-Apt-Fire"/>
      <sheetName val="6.1.Genset"/>
      <sheetName val="2.3.5-Bsmt-AC (ADD)"/>
      <sheetName val="2.3.3-Bsmt-AC (ADD)"/>
      <sheetName val="Mech. BQ"/>
      <sheetName val="Balok"/>
      <sheetName val="BOQ CBM"/>
      <sheetName val="PileCap"/>
      <sheetName val="Cover Daf_2"/>
    </sheetNames>
    <sheetDataSet>
      <sheetData sheetId="0" refreshError="1">
        <row r="7">
          <cell r="P7" t="str">
            <v xml:space="preserve">B U D G E T A R Y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to"/>
      <sheetName val="DATA"/>
      <sheetName val="cEK vOL"/>
      <sheetName val="Bekisting"/>
      <sheetName val="ANA_HARSAT_PP"/>
      <sheetName val="Alat"/>
      <sheetName val="Dewatering"/>
      <sheetName val="Sheet9"/>
      <sheetName val="Sheet10"/>
      <sheetName val="Sheet11"/>
      <sheetName val="Sheet12"/>
      <sheetName val="ESCON"/>
    </sheetNames>
    <sheetDataSet>
      <sheetData sheetId="0">
        <row r="9">
          <cell r="F9" t="str">
            <v>JUMLAH HARGA (Rp)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овый бюджет (2)"/>
      <sheetName val="Работы"/>
      <sheetName val="What goes where"/>
      <sheetName val="Summarized Capex"/>
      <sheetName val="График"/>
      <sheetName val="Сводная (объемы)"/>
      <sheetName val="Полы"/>
      <sheetName val="Ст-ть площадки"/>
      <sheetName val="breakdown SC-1"/>
      <sheetName val="H.Sat-Elek"/>
      <sheetName val="ahs-elektrikal"/>
      <sheetName val="ahs-kabel-NYY"/>
      <sheetName val="ahs-kabel-tray"/>
      <sheetName val="ahs-lamp"/>
      <sheetName val="ahs-fire-alarm"/>
      <sheetName val="ahs-telephone"/>
      <sheetName val="ahs-tata suara"/>
      <sheetName val="ahs-computer"/>
      <sheetName val="ahs-CCTV"/>
      <sheetName val="ESCON"/>
      <sheetName val="SEX"/>
      <sheetName val="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9">
          <cell r="L19">
            <v>9250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bq-kon-mu"/>
      <sheetName val="bq-kon"/>
      <sheetName val="bum"/>
      <sheetName val="Casflow"/>
      <sheetName val="Sched"/>
      <sheetName val="Schebhn"/>
      <sheetName val="Schesub"/>
      <sheetName val="Schetng"/>
      <sheetName val="MU"/>
      <sheetName val="RAP"/>
      <sheetName val="Sheet1"/>
      <sheetName val="REKAP"/>
      <sheetName val="selisih"/>
      <sheetName val="Bill"/>
      <sheetName val="Upah"/>
      <sheetName val="Upahpar"/>
      <sheetName val="Sub"/>
      <sheetName val="subkont"/>
      <sheetName val="Bahan"/>
      <sheetName val="Statebhn"/>
      <sheetName val="BHNlsg"/>
      <sheetName val="Alat"/>
      <sheetName val="Pare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ahs"/>
      <sheetName val="Sheet1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79">
          <cell r="F79">
            <v>303261.04232259135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hape Codes"/>
      <sheetName val="Database"/>
      <sheetName val="Help"/>
      <sheetName val="Setup"/>
      <sheetName val="About"/>
      <sheetName val="More"/>
      <sheetName val="page"/>
      <sheetName val="Info"/>
      <sheetName val="check"/>
      <sheetName val="schedule nos"/>
      <sheetName val="AC"/>
    </sheetNames>
    <sheetDataSet>
      <sheetData sheetId="0">
        <row r="9">
          <cell r="BJ9">
            <v>0</v>
          </cell>
        </row>
      </sheetData>
      <sheetData sheetId="1"/>
      <sheetData sheetId="2">
        <row r="6">
          <cell r="C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>
            <v>1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view="pageBreakPreview" zoomScaleSheetLayoutView="100" workbookViewId="0">
      <selection activeCell="E16" sqref="E16:E17"/>
    </sheetView>
  </sheetViews>
  <sheetFormatPr defaultRowHeight="12.75"/>
  <cols>
    <col min="1" max="1" width="3.85546875" style="248" customWidth="1"/>
    <col min="2" max="2" width="7" style="283" customWidth="1"/>
    <col min="3" max="3" width="0.5703125" style="248" customWidth="1"/>
    <col min="4" max="5" width="48.7109375" style="248" customWidth="1"/>
    <col min="6" max="6" width="12.85546875" style="248" bestFit="1" customWidth="1"/>
    <col min="7" max="8" width="18.42578125" style="248" customWidth="1"/>
    <col min="9" max="256" width="9.140625" style="248"/>
    <col min="257" max="257" width="2.140625" style="248" customWidth="1"/>
    <col min="258" max="258" width="7" style="248" customWidth="1"/>
    <col min="259" max="259" width="1.5703125" style="248" customWidth="1"/>
    <col min="260" max="260" width="78.140625" style="248" customWidth="1"/>
    <col min="261" max="261" width="18.7109375" style="248" customWidth="1"/>
    <col min="262" max="512" width="9.140625" style="248"/>
    <col min="513" max="513" width="2.140625" style="248" customWidth="1"/>
    <col min="514" max="514" width="7" style="248" customWidth="1"/>
    <col min="515" max="515" width="1.5703125" style="248" customWidth="1"/>
    <col min="516" max="516" width="78.140625" style="248" customWidth="1"/>
    <col min="517" max="517" width="18.7109375" style="248" customWidth="1"/>
    <col min="518" max="768" width="9.140625" style="248"/>
    <col min="769" max="769" width="2.140625" style="248" customWidth="1"/>
    <col min="770" max="770" width="7" style="248" customWidth="1"/>
    <col min="771" max="771" width="1.5703125" style="248" customWidth="1"/>
    <col min="772" max="772" width="78.140625" style="248" customWidth="1"/>
    <col min="773" max="773" width="18.7109375" style="248" customWidth="1"/>
    <col min="774" max="1024" width="9.140625" style="248"/>
    <col min="1025" max="1025" width="2.140625" style="248" customWidth="1"/>
    <col min="1026" max="1026" width="7" style="248" customWidth="1"/>
    <col min="1027" max="1027" width="1.5703125" style="248" customWidth="1"/>
    <col min="1028" max="1028" width="78.140625" style="248" customWidth="1"/>
    <col min="1029" max="1029" width="18.7109375" style="248" customWidth="1"/>
    <col min="1030" max="1280" width="9.140625" style="248"/>
    <col min="1281" max="1281" width="2.140625" style="248" customWidth="1"/>
    <col min="1282" max="1282" width="7" style="248" customWidth="1"/>
    <col min="1283" max="1283" width="1.5703125" style="248" customWidth="1"/>
    <col min="1284" max="1284" width="78.140625" style="248" customWidth="1"/>
    <col min="1285" max="1285" width="18.7109375" style="248" customWidth="1"/>
    <col min="1286" max="1536" width="9.140625" style="248"/>
    <col min="1537" max="1537" width="2.140625" style="248" customWidth="1"/>
    <col min="1538" max="1538" width="7" style="248" customWidth="1"/>
    <col min="1539" max="1539" width="1.5703125" style="248" customWidth="1"/>
    <col min="1540" max="1540" width="78.140625" style="248" customWidth="1"/>
    <col min="1541" max="1541" width="18.7109375" style="248" customWidth="1"/>
    <col min="1542" max="1792" width="9.140625" style="248"/>
    <col min="1793" max="1793" width="2.140625" style="248" customWidth="1"/>
    <col min="1794" max="1794" width="7" style="248" customWidth="1"/>
    <col min="1795" max="1795" width="1.5703125" style="248" customWidth="1"/>
    <col min="1796" max="1796" width="78.140625" style="248" customWidth="1"/>
    <col min="1797" max="1797" width="18.7109375" style="248" customWidth="1"/>
    <col min="1798" max="2048" width="9.140625" style="248"/>
    <col min="2049" max="2049" width="2.140625" style="248" customWidth="1"/>
    <col min="2050" max="2050" width="7" style="248" customWidth="1"/>
    <col min="2051" max="2051" width="1.5703125" style="248" customWidth="1"/>
    <col min="2052" max="2052" width="78.140625" style="248" customWidth="1"/>
    <col min="2053" max="2053" width="18.7109375" style="248" customWidth="1"/>
    <col min="2054" max="2304" width="9.140625" style="248"/>
    <col min="2305" max="2305" width="2.140625" style="248" customWidth="1"/>
    <col min="2306" max="2306" width="7" style="248" customWidth="1"/>
    <col min="2307" max="2307" width="1.5703125" style="248" customWidth="1"/>
    <col min="2308" max="2308" width="78.140625" style="248" customWidth="1"/>
    <col min="2309" max="2309" width="18.7109375" style="248" customWidth="1"/>
    <col min="2310" max="2560" width="9.140625" style="248"/>
    <col min="2561" max="2561" width="2.140625" style="248" customWidth="1"/>
    <col min="2562" max="2562" width="7" style="248" customWidth="1"/>
    <col min="2563" max="2563" width="1.5703125" style="248" customWidth="1"/>
    <col min="2564" max="2564" width="78.140625" style="248" customWidth="1"/>
    <col min="2565" max="2565" width="18.7109375" style="248" customWidth="1"/>
    <col min="2566" max="2816" width="9.140625" style="248"/>
    <col min="2817" max="2817" width="2.140625" style="248" customWidth="1"/>
    <col min="2818" max="2818" width="7" style="248" customWidth="1"/>
    <col min="2819" max="2819" width="1.5703125" style="248" customWidth="1"/>
    <col min="2820" max="2820" width="78.140625" style="248" customWidth="1"/>
    <col min="2821" max="2821" width="18.7109375" style="248" customWidth="1"/>
    <col min="2822" max="3072" width="9.140625" style="248"/>
    <col min="3073" max="3073" width="2.140625" style="248" customWidth="1"/>
    <col min="3074" max="3074" width="7" style="248" customWidth="1"/>
    <col min="3075" max="3075" width="1.5703125" style="248" customWidth="1"/>
    <col min="3076" max="3076" width="78.140625" style="248" customWidth="1"/>
    <col min="3077" max="3077" width="18.7109375" style="248" customWidth="1"/>
    <col min="3078" max="3328" width="9.140625" style="248"/>
    <col min="3329" max="3329" width="2.140625" style="248" customWidth="1"/>
    <col min="3330" max="3330" width="7" style="248" customWidth="1"/>
    <col min="3331" max="3331" width="1.5703125" style="248" customWidth="1"/>
    <col min="3332" max="3332" width="78.140625" style="248" customWidth="1"/>
    <col min="3333" max="3333" width="18.7109375" style="248" customWidth="1"/>
    <col min="3334" max="3584" width="9.140625" style="248"/>
    <col min="3585" max="3585" width="2.140625" style="248" customWidth="1"/>
    <col min="3586" max="3586" width="7" style="248" customWidth="1"/>
    <col min="3587" max="3587" width="1.5703125" style="248" customWidth="1"/>
    <col min="3588" max="3588" width="78.140625" style="248" customWidth="1"/>
    <col min="3589" max="3589" width="18.7109375" style="248" customWidth="1"/>
    <col min="3590" max="3840" width="9.140625" style="248"/>
    <col min="3841" max="3841" width="2.140625" style="248" customWidth="1"/>
    <col min="3842" max="3842" width="7" style="248" customWidth="1"/>
    <col min="3843" max="3843" width="1.5703125" style="248" customWidth="1"/>
    <col min="3844" max="3844" width="78.140625" style="248" customWidth="1"/>
    <col min="3845" max="3845" width="18.7109375" style="248" customWidth="1"/>
    <col min="3846" max="4096" width="9.140625" style="248"/>
    <col min="4097" max="4097" width="2.140625" style="248" customWidth="1"/>
    <col min="4098" max="4098" width="7" style="248" customWidth="1"/>
    <col min="4099" max="4099" width="1.5703125" style="248" customWidth="1"/>
    <col min="4100" max="4100" width="78.140625" style="248" customWidth="1"/>
    <col min="4101" max="4101" width="18.7109375" style="248" customWidth="1"/>
    <col min="4102" max="4352" width="9.140625" style="248"/>
    <col min="4353" max="4353" width="2.140625" style="248" customWidth="1"/>
    <col min="4354" max="4354" width="7" style="248" customWidth="1"/>
    <col min="4355" max="4355" width="1.5703125" style="248" customWidth="1"/>
    <col min="4356" max="4356" width="78.140625" style="248" customWidth="1"/>
    <col min="4357" max="4357" width="18.7109375" style="248" customWidth="1"/>
    <col min="4358" max="4608" width="9.140625" style="248"/>
    <col min="4609" max="4609" width="2.140625" style="248" customWidth="1"/>
    <col min="4610" max="4610" width="7" style="248" customWidth="1"/>
    <col min="4611" max="4611" width="1.5703125" style="248" customWidth="1"/>
    <col min="4612" max="4612" width="78.140625" style="248" customWidth="1"/>
    <col min="4613" max="4613" width="18.7109375" style="248" customWidth="1"/>
    <col min="4614" max="4864" width="9.140625" style="248"/>
    <col min="4865" max="4865" width="2.140625" style="248" customWidth="1"/>
    <col min="4866" max="4866" width="7" style="248" customWidth="1"/>
    <col min="4867" max="4867" width="1.5703125" style="248" customWidth="1"/>
    <col min="4868" max="4868" width="78.140625" style="248" customWidth="1"/>
    <col min="4869" max="4869" width="18.7109375" style="248" customWidth="1"/>
    <col min="4870" max="5120" width="9.140625" style="248"/>
    <col min="5121" max="5121" width="2.140625" style="248" customWidth="1"/>
    <col min="5122" max="5122" width="7" style="248" customWidth="1"/>
    <col min="5123" max="5123" width="1.5703125" style="248" customWidth="1"/>
    <col min="5124" max="5124" width="78.140625" style="248" customWidth="1"/>
    <col min="5125" max="5125" width="18.7109375" style="248" customWidth="1"/>
    <col min="5126" max="5376" width="9.140625" style="248"/>
    <col min="5377" max="5377" width="2.140625" style="248" customWidth="1"/>
    <col min="5378" max="5378" width="7" style="248" customWidth="1"/>
    <col min="5379" max="5379" width="1.5703125" style="248" customWidth="1"/>
    <col min="5380" max="5380" width="78.140625" style="248" customWidth="1"/>
    <col min="5381" max="5381" width="18.7109375" style="248" customWidth="1"/>
    <col min="5382" max="5632" width="9.140625" style="248"/>
    <col min="5633" max="5633" width="2.140625" style="248" customWidth="1"/>
    <col min="5634" max="5634" width="7" style="248" customWidth="1"/>
    <col min="5635" max="5635" width="1.5703125" style="248" customWidth="1"/>
    <col min="5636" max="5636" width="78.140625" style="248" customWidth="1"/>
    <col min="5637" max="5637" width="18.7109375" style="248" customWidth="1"/>
    <col min="5638" max="5888" width="9.140625" style="248"/>
    <col min="5889" max="5889" width="2.140625" style="248" customWidth="1"/>
    <col min="5890" max="5890" width="7" style="248" customWidth="1"/>
    <col min="5891" max="5891" width="1.5703125" style="248" customWidth="1"/>
    <col min="5892" max="5892" width="78.140625" style="248" customWidth="1"/>
    <col min="5893" max="5893" width="18.7109375" style="248" customWidth="1"/>
    <col min="5894" max="6144" width="9.140625" style="248"/>
    <col min="6145" max="6145" width="2.140625" style="248" customWidth="1"/>
    <col min="6146" max="6146" width="7" style="248" customWidth="1"/>
    <col min="6147" max="6147" width="1.5703125" style="248" customWidth="1"/>
    <col min="6148" max="6148" width="78.140625" style="248" customWidth="1"/>
    <col min="6149" max="6149" width="18.7109375" style="248" customWidth="1"/>
    <col min="6150" max="6400" width="9.140625" style="248"/>
    <col min="6401" max="6401" width="2.140625" style="248" customWidth="1"/>
    <col min="6402" max="6402" width="7" style="248" customWidth="1"/>
    <col min="6403" max="6403" width="1.5703125" style="248" customWidth="1"/>
    <col min="6404" max="6404" width="78.140625" style="248" customWidth="1"/>
    <col min="6405" max="6405" width="18.7109375" style="248" customWidth="1"/>
    <col min="6406" max="6656" width="9.140625" style="248"/>
    <col min="6657" max="6657" width="2.140625" style="248" customWidth="1"/>
    <col min="6658" max="6658" width="7" style="248" customWidth="1"/>
    <col min="6659" max="6659" width="1.5703125" style="248" customWidth="1"/>
    <col min="6660" max="6660" width="78.140625" style="248" customWidth="1"/>
    <col min="6661" max="6661" width="18.7109375" style="248" customWidth="1"/>
    <col min="6662" max="6912" width="9.140625" style="248"/>
    <col min="6913" max="6913" width="2.140625" style="248" customWidth="1"/>
    <col min="6914" max="6914" width="7" style="248" customWidth="1"/>
    <col min="6915" max="6915" width="1.5703125" style="248" customWidth="1"/>
    <col min="6916" max="6916" width="78.140625" style="248" customWidth="1"/>
    <col min="6917" max="6917" width="18.7109375" style="248" customWidth="1"/>
    <col min="6918" max="7168" width="9.140625" style="248"/>
    <col min="7169" max="7169" width="2.140625" style="248" customWidth="1"/>
    <col min="7170" max="7170" width="7" style="248" customWidth="1"/>
    <col min="7171" max="7171" width="1.5703125" style="248" customWidth="1"/>
    <col min="7172" max="7172" width="78.140625" style="248" customWidth="1"/>
    <col min="7173" max="7173" width="18.7109375" style="248" customWidth="1"/>
    <col min="7174" max="7424" width="9.140625" style="248"/>
    <col min="7425" max="7425" width="2.140625" style="248" customWidth="1"/>
    <col min="7426" max="7426" width="7" style="248" customWidth="1"/>
    <col min="7427" max="7427" width="1.5703125" style="248" customWidth="1"/>
    <col min="7428" max="7428" width="78.140625" style="248" customWidth="1"/>
    <col min="7429" max="7429" width="18.7109375" style="248" customWidth="1"/>
    <col min="7430" max="7680" width="9.140625" style="248"/>
    <col min="7681" max="7681" width="2.140625" style="248" customWidth="1"/>
    <col min="7682" max="7682" width="7" style="248" customWidth="1"/>
    <col min="7683" max="7683" width="1.5703125" style="248" customWidth="1"/>
    <col min="7684" max="7684" width="78.140625" style="248" customWidth="1"/>
    <col min="7685" max="7685" width="18.7109375" style="248" customWidth="1"/>
    <col min="7686" max="7936" width="9.140625" style="248"/>
    <col min="7937" max="7937" width="2.140625" style="248" customWidth="1"/>
    <col min="7938" max="7938" width="7" style="248" customWidth="1"/>
    <col min="7939" max="7939" width="1.5703125" style="248" customWidth="1"/>
    <col min="7940" max="7940" width="78.140625" style="248" customWidth="1"/>
    <col min="7941" max="7941" width="18.7109375" style="248" customWidth="1"/>
    <col min="7942" max="8192" width="9.140625" style="248"/>
    <col min="8193" max="8193" width="2.140625" style="248" customWidth="1"/>
    <col min="8194" max="8194" width="7" style="248" customWidth="1"/>
    <col min="8195" max="8195" width="1.5703125" style="248" customWidth="1"/>
    <col min="8196" max="8196" width="78.140625" style="248" customWidth="1"/>
    <col min="8197" max="8197" width="18.7109375" style="248" customWidth="1"/>
    <col min="8198" max="8448" width="9.140625" style="248"/>
    <col min="8449" max="8449" width="2.140625" style="248" customWidth="1"/>
    <col min="8450" max="8450" width="7" style="248" customWidth="1"/>
    <col min="8451" max="8451" width="1.5703125" style="248" customWidth="1"/>
    <col min="8452" max="8452" width="78.140625" style="248" customWidth="1"/>
    <col min="8453" max="8453" width="18.7109375" style="248" customWidth="1"/>
    <col min="8454" max="8704" width="9.140625" style="248"/>
    <col min="8705" max="8705" width="2.140625" style="248" customWidth="1"/>
    <col min="8706" max="8706" width="7" style="248" customWidth="1"/>
    <col min="8707" max="8707" width="1.5703125" style="248" customWidth="1"/>
    <col min="8708" max="8708" width="78.140625" style="248" customWidth="1"/>
    <col min="8709" max="8709" width="18.7109375" style="248" customWidth="1"/>
    <col min="8710" max="8960" width="9.140625" style="248"/>
    <col min="8961" max="8961" width="2.140625" style="248" customWidth="1"/>
    <col min="8962" max="8962" width="7" style="248" customWidth="1"/>
    <col min="8963" max="8963" width="1.5703125" style="248" customWidth="1"/>
    <col min="8964" max="8964" width="78.140625" style="248" customWidth="1"/>
    <col min="8965" max="8965" width="18.7109375" style="248" customWidth="1"/>
    <col min="8966" max="9216" width="9.140625" style="248"/>
    <col min="9217" max="9217" width="2.140625" style="248" customWidth="1"/>
    <col min="9218" max="9218" width="7" style="248" customWidth="1"/>
    <col min="9219" max="9219" width="1.5703125" style="248" customWidth="1"/>
    <col min="9220" max="9220" width="78.140625" style="248" customWidth="1"/>
    <col min="9221" max="9221" width="18.7109375" style="248" customWidth="1"/>
    <col min="9222" max="9472" width="9.140625" style="248"/>
    <col min="9473" max="9473" width="2.140625" style="248" customWidth="1"/>
    <col min="9474" max="9474" width="7" style="248" customWidth="1"/>
    <col min="9475" max="9475" width="1.5703125" style="248" customWidth="1"/>
    <col min="9476" max="9476" width="78.140625" style="248" customWidth="1"/>
    <col min="9477" max="9477" width="18.7109375" style="248" customWidth="1"/>
    <col min="9478" max="9728" width="9.140625" style="248"/>
    <col min="9729" max="9729" width="2.140625" style="248" customWidth="1"/>
    <col min="9730" max="9730" width="7" style="248" customWidth="1"/>
    <col min="9731" max="9731" width="1.5703125" style="248" customWidth="1"/>
    <col min="9732" max="9732" width="78.140625" style="248" customWidth="1"/>
    <col min="9733" max="9733" width="18.7109375" style="248" customWidth="1"/>
    <col min="9734" max="9984" width="9.140625" style="248"/>
    <col min="9985" max="9985" width="2.140625" style="248" customWidth="1"/>
    <col min="9986" max="9986" width="7" style="248" customWidth="1"/>
    <col min="9987" max="9987" width="1.5703125" style="248" customWidth="1"/>
    <col min="9988" max="9988" width="78.140625" style="248" customWidth="1"/>
    <col min="9989" max="9989" width="18.7109375" style="248" customWidth="1"/>
    <col min="9990" max="10240" width="9.140625" style="248"/>
    <col min="10241" max="10241" width="2.140625" style="248" customWidth="1"/>
    <col min="10242" max="10242" width="7" style="248" customWidth="1"/>
    <col min="10243" max="10243" width="1.5703125" style="248" customWidth="1"/>
    <col min="10244" max="10244" width="78.140625" style="248" customWidth="1"/>
    <col min="10245" max="10245" width="18.7109375" style="248" customWidth="1"/>
    <col min="10246" max="10496" width="9.140625" style="248"/>
    <col min="10497" max="10497" width="2.140625" style="248" customWidth="1"/>
    <col min="10498" max="10498" width="7" style="248" customWidth="1"/>
    <col min="10499" max="10499" width="1.5703125" style="248" customWidth="1"/>
    <col min="10500" max="10500" width="78.140625" style="248" customWidth="1"/>
    <col min="10501" max="10501" width="18.7109375" style="248" customWidth="1"/>
    <col min="10502" max="10752" width="9.140625" style="248"/>
    <col min="10753" max="10753" width="2.140625" style="248" customWidth="1"/>
    <col min="10754" max="10754" width="7" style="248" customWidth="1"/>
    <col min="10755" max="10755" width="1.5703125" style="248" customWidth="1"/>
    <col min="10756" max="10756" width="78.140625" style="248" customWidth="1"/>
    <col min="10757" max="10757" width="18.7109375" style="248" customWidth="1"/>
    <col min="10758" max="11008" width="9.140625" style="248"/>
    <col min="11009" max="11009" width="2.140625" style="248" customWidth="1"/>
    <col min="11010" max="11010" width="7" style="248" customWidth="1"/>
    <col min="11011" max="11011" width="1.5703125" style="248" customWidth="1"/>
    <col min="11012" max="11012" width="78.140625" style="248" customWidth="1"/>
    <col min="11013" max="11013" width="18.7109375" style="248" customWidth="1"/>
    <col min="11014" max="11264" width="9.140625" style="248"/>
    <col min="11265" max="11265" width="2.140625" style="248" customWidth="1"/>
    <col min="11266" max="11266" width="7" style="248" customWidth="1"/>
    <col min="11267" max="11267" width="1.5703125" style="248" customWidth="1"/>
    <col min="11268" max="11268" width="78.140625" style="248" customWidth="1"/>
    <col min="11269" max="11269" width="18.7109375" style="248" customWidth="1"/>
    <col min="11270" max="11520" width="9.140625" style="248"/>
    <col min="11521" max="11521" width="2.140625" style="248" customWidth="1"/>
    <col min="11522" max="11522" width="7" style="248" customWidth="1"/>
    <col min="11523" max="11523" width="1.5703125" style="248" customWidth="1"/>
    <col min="11524" max="11524" width="78.140625" style="248" customWidth="1"/>
    <col min="11525" max="11525" width="18.7109375" style="248" customWidth="1"/>
    <col min="11526" max="11776" width="9.140625" style="248"/>
    <col min="11777" max="11777" width="2.140625" style="248" customWidth="1"/>
    <col min="11778" max="11778" width="7" style="248" customWidth="1"/>
    <col min="11779" max="11779" width="1.5703125" style="248" customWidth="1"/>
    <col min="11780" max="11780" width="78.140625" style="248" customWidth="1"/>
    <col min="11781" max="11781" width="18.7109375" style="248" customWidth="1"/>
    <col min="11782" max="12032" width="9.140625" style="248"/>
    <col min="12033" max="12033" width="2.140625" style="248" customWidth="1"/>
    <col min="12034" max="12034" width="7" style="248" customWidth="1"/>
    <col min="12035" max="12035" width="1.5703125" style="248" customWidth="1"/>
    <col min="12036" max="12036" width="78.140625" style="248" customWidth="1"/>
    <col min="12037" max="12037" width="18.7109375" style="248" customWidth="1"/>
    <col min="12038" max="12288" width="9.140625" style="248"/>
    <col min="12289" max="12289" width="2.140625" style="248" customWidth="1"/>
    <col min="12290" max="12290" width="7" style="248" customWidth="1"/>
    <col min="12291" max="12291" width="1.5703125" style="248" customWidth="1"/>
    <col min="12292" max="12292" width="78.140625" style="248" customWidth="1"/>
    <col min="12293" max="12293" width="18.7109375" style="248" customWidth="1"/>
    <col min="12294" max="12544" width="9.140625" style="248"/>
    <col min="12545" max="12545" width="2.140625" style="248" customWidth="1"/>
    <col min="12546" max="12546" width="7" style="248" customWidth="1"/>
    <col min="12547" max="12547" width="1.5703125" style="248" customWidth="1"/>
    <col min="12548" max="12548" width="78.140625" style="248" customWidth="1"/>
    <col min="12549" max="12549" width="18.7109375" style="248" customWidth="1"/>
    <col min="12550" max="12800" width="9.140625" style="248"/>
    <col min="12801" max="12801" width="2.140625" style="248" customWidth="1"/>
    <col min="12802" max="12802" width="7" style="248" customWidth="1"/>
    <col min="12803" max="12803" width="1.5703125" style="248" customWidth="1"/>
    <col min="12804" max="12804" width="78.140625" style="248" customWidth="1"/>
    <col min="12805" max="12805" width="18.7109375" style="248" customWidth="1"/>
    <col min="12806" max="13056" width="9.140625" style="248"/>
    <col min="13057" max="13057" width="2.140625" style="248" customWidth="1"/>
    <col min="13058" max="13058" width="7" style="248" customWidth="1"/>
    <col min="13059" max="13059" width="1.5703125" style="248" customWidth="1"/>
    <col min="13060" max="13060" width="78.140625" style="248" customWidth="1"/>
    <col min="13061" max="13061" width="18.7109375" style="248" customWidth="1"/>
    <col min="13062" max="13312" width="9.140625" style="248"/>
    <col min="13313" max="13313" width="2.140625" style="248" customWidth="1"/>
    <col min="13314" max="13314" width="7" style="248" customWidth="1"/>
    <col min="13315" max="13315" width="1.5703125" style="248" customWidth="1"/>
    <col min="13316" max="13316" width="78.140625" style="248" customWidth="1"/>
    <col min="13317" max="13317" width="18.7109375" style="248" customWidth="1"/>
    <col min="13318" max="13568" width="9.140625" style="248"/>
    <col min="13569" max="13569" width="2.140625" style="248" customWidth="1"/>
    <col min="13570" max="13570" width="7" style="248" customWidth="1"/>
    <col min="13571" max="13571" width="1.5703125" style="248" customWidth="1"/>
    <col min="13572" max="13572" width="78.140625" style="248" customWidth="1"/>
    <col min="13573" max="13573" width="18.7109375" style="248" customWidth="1"/>
    <col min="13574" max="13824" width="9.140625" style="248"/>
    <col min="13825" max="13825" width="2.140625" style="248" customWidth="1"/>
    <col min="13826" max="13826" width="7" style="248" customWidth="1"/>
    <col min="13827" max="13827" width="1.5703125" style="248" customWidth="1"/>
    <col min="13828" max="13828" width="78.140625" style="248" customWidth="1"/>
    <col min="13829" max="13829" width="18.7109375" style="248" customWidth="1"/>
    <col min="13830" max="14080" width="9.140625" style="248"/>
    <col min="14081" max="14081" width="2.140625" style="248" customWidth="1"/>
    <col min="14082" max="14082" width="7" style="248" customWidth="1"/>
    <col min="14083" max="14083" width="1.5703125" style="248" customWidth="1"/>
    <col min="14084" max="14084" width="78.140625" style="248" customWidth="1"/>
    <col min="14085" max="14085" width="18.7109375" style="248" customWidth="1"/>
    <col min="14086" max="14336" width="9.140625" style="248"/>
    <col min="14337" max="14337" width="2.140625" style="248" customWidth="1"/>
    <col min="14338" max="14338" width="7" style="248" customWidth="1"/>
    <col min="14339" max="14339" width="1.5703125" style="248" customWidth="1"/>
    <col min="14340" max="14340" width="78.140625" style="248" customWidth="1"/>
    <col min="14341" max="14341" width="18.7109375" style="248" customWidth="1"/>
    <col min="14342" max="14592" width="9.140625" style="248"/>
    <col min="14593" max="14593" width="2.140625" style="248" customWidth="1"/>
    <col min="14594" max="14594" width="7" style="248" customWidth="1"/>
    <col min="14595" max="14595" width="1.5703125" style="248" customWidth="1"/>
    <col min="14596" max="14596" width="78.140625" style="248" customWidth="1"/>
    <col min="14597" max="14597" width="18.7109375" style="248" customWidth="1"/>
    <col min="14598" max="14848" width="9.140625" style="248"/>
    <col min="14849" max="14849" width="2.140625" style="248" customWidth="1"/>
    <col min="14850" max="14850" width="7" style="248" customWidth="1"/>
    <col min="14851" max="14851" width="1.5703125" style="248" customWidth="1"/>
    <col min="14852" max="14852" width="78.140625" style="248" customWidth="1"/>
    <col min="14853" max="14853" width="18.7109375" style="248" customWidth="1"/>
    <col min="14854" max="15104" width="9.140625" style="248"/>
    <col min="15105" max="15105" width="2.140625" style="248" customWidth="1"/>
    <col min="15106" max="15106" width="7" style="248" customWidth="1"/>
    <col min="15107" max="15107" width="1.5703125" style="248" customWidth="1"/>
    <col min="15108" max="15108" width="78.140625" style="248" customWidth="1"/>
    <col min="15109" max="15109" width="18.7109375" style="248" customWidth="1"/>
    <col min="15110" max="15360" width="9.140625" style="248"/>
    <col min="15361" max="15361" width="2.140625" style="248" customWidth="1"/>
    <col min="15362" max="15362" width="7" style="248" customWidth="1"/>
    <col min="15363" max="15363" width="1.5703125" style="248" customWidth="1"/>
    <col min="15364" max="15364" width="78.140625" style="248" customWidth="1"/>
    <col min="15365" max="15365" width="18.7109375" style="248" customWidth="1"/>
    <col min="15366" max="15616" width="9.140625" style="248"/>
    <col min="15617" max="15617" width="2.140625" style="248" customWidth="1"/>
    <col min="15618" max="15618" width="7" style="248" customWidth="1"/>
    <col min="15619" max="15619" width="1.5703125" style="248" customWidth="1"/>
    <col min="15620" max="15620" width="78.140625" style="248" customWidth="1"/>
    <col min="15621" max="15621" width="18.7109375" style="248" customWidth="1"/>
    <col min="15622" max="15872" width="9.140625" style="248"/>
    <col min="15873" max="15873" width="2.140625" style="248" customWidth="1"/>
    <col min="15874" max="15874" width="7" style="248" customWidth="1"/>
    <col min="15875" max="15875" width="1.5703125" style="248" customWidth="1"/>
    <col min="15876" max="15876" width="78.140625" style="248" customWidth="1"/>
    <col min="15877" max="15877" width="18.7109375" style="248" customWidth="1"/>
    <col min="15878" max="16128" width="9.140625" style="248"/>
    <col min="16129" max="16129" width="2.140625" style="248" customWidth="1"/>
    <col min="16130" max="16130" width="7" style="248" customWidth="1"/>
    <col min="16131" max="16131" width="1.5703125" style="248" customWidth="1"/>
    <col min="16132" max="16132" width="78.140625" style="248" customWidth="1"/>
    <col min="16133" max="16133" width="18.7109375" style="248" customWidth="1"/>
    <col min="16134" max="16384" width="9.140625" style="248"/>
  </cols>
  <sheetData>
    <row r="1" spans="1:22" s="240" customFormat="1" ht="15" customHeight="1">
      <c r="B1" s="241"/>
      <c r="C1" s="241"/>
      <c r="D1" s="241"/>
      <c r="E1" s="241"/>
      <c r="F1" s="965"/>
      <c r="G1" s="965"/>
      <c r="H1" s="965"/>
      <c r="I1" s="965"/>
      <c r="J1" s="965"/>
      <c r="K1" s="965"/>
    </row>
    <row r="2" spans="1:22" s="240" customFormat="1" ht="15" hidden="1" customHeight="1">
      <c r="B2" s="241"/>
      <c r="C2" s="241"/>
      <c r="D2" s="241"/>
      <c r="E2" s="241"/>
      <c r="F2" s="965"/>
      <c r="G2" s="965"/>
      <c r="H2" s="965"/>
      <c r="I2" s="965"/>
      <c r="J2" s="965"/>
      <c r="K2" s="965"/>
    </row>
    <row r="3" spans="1:22" s="240" customFormat="1" ht="15" hidden="1" customHeight="1">
      <c r="B3" s="241"/>
      <c r="C3" s="241"/>
      <c r="D3" s="241"/>
      <c r="E3" s="241"/>
      <c r="F3" s="241"/>
      <c r="G3" s="241"/>
      <c r="H3" s="241"/>
      <c r="I3" s="241"/>
      <c r="J3" s="241"/>
    </row>
    <row r="4" spans="1:22" s="1424" customFormat="1" ht="21" customHeight="1">
      <c r="A4" s="1422"/>
      <c r="B4" s="1422"/>
      <c r="C4" s="1422"/>
      <c r="D4" s="1422"/>
      <c r="E4" s="1423" t="s">
        <v>1025</v>
      </c>
      <c r="G4" s="1422"/>
      <c r="H4" s="1422"/>
      <c r="I4" s="1422"/>
      <c r="J4" s="1422"/>
    </row>
    <row r="5" spans="1:22" s="1424" customFormat="1" ht="21" customHeight="1">
      <c r="A5" s="1422"/>
      <c r="B5" s="1422"/>
      <c r="C5" s="1422"/>
      <c r="D5" s="1422"/>
      <c r="E5" s="1423" t="s">
        <v>146</v>
      </c>
      <c r="G5" s="1422"/>
      <c r="H5" s="1422"/>
      <c r="I5" s="1422"/>
      <c r="J5" s="1422"/>
    </row>
    <row r="6" spans="1:22" s="1426" customFormat="1" ht="17.25" customHeight="1">
      <c r="A6" s="1425"/>
      <c r="B6" s="1425"/>
      <c r="C6" s="1425"/>
      <c r="D6" s="1425"/>
      <c r="E6" s="1425"/>
      <c r="F6" s="1424"/>
      <c r="G6" s="1422"/>
      <c r="H6" s="1422"/>
      <c r="I6" s="1425"/>
      <c r="J6" s="1425"/>
    </row>
    <row r="7" spans="1:22" s="1432" customFormat="1" ht="22.5" customHeight="1">
      <c r="A7" s="1427"/>
      <c r="B7" s="1667" t="s">
        <v>1048</v>
      </c>
      <c r="C7" s="1667"/>
      <c r="D7" s="1667"/>
      <c r="E7" s="1667"/>
      <c r="F7" s="1424"/>
      <c r="G7" s="1422"/>
      <c r="H7" s="1422"/>
      <c r="I7" s="1428"/>
      <c r="J7" s="1429"/>
      <c r="K7" s="1430"/>
      <c r="L7" s="1430"/>
      <c r="M7" s="1430"/>
      <c r="N7" s="1431"/>
      <c r="O7" s="1431"/>
      <c r="P7" s="1431"/>
      <c r="Q7" s="1431"/>
      <c r="R7" s="1431"/>
      <c r="S7" s="1431"/>
      <c r="T7" s="1431"/>
      <c r="U7" s="1431"/>
      <c r="V7" s="1431"/>
    </row>
    <row r="8" spans="1:22" s="240" customFormat="1" ht="5.0999999999999996" customHeight="1">
      <c r="B8" s="241"/>
      <c r="C8" s="241"/>
      <c r="D8" s="241"/>
      <c r="E8" s="241"/>
      <c r="F8" s="1424"/>
      <c r="G8" s="1422"/>
      <c r="H8" s="1422"/>
      <c r="J8" s="241"/>
    </row>
    <row r="9" spans="1:22">
      <c r="A9" s="249"/>
      <c r="B9" s="1668" t="s">
        <v>151</v>
      </c>
      <c r="C9" s="1669"/>
      <c r="D9" s="1669"/>
      <c r="E9" s="1669"/>
      <c r="F9" s="250"/>
      <c r="G9" s="250"/>
      <c r="H9" s="250"/>
      <c r="I9" s="249"/>
      <c r="J9" s="249"/>
      <c r="K9" s="249"/>
      <c r="L9" s="249"/>
      <c r="M9" s="249"/>
      <c r="N9" s="249"/>
      <c r="O9" s="249"/>
      <c r="P9" s="249"/>
      <c r="Q9" s="249"/>
      <c r="R9" s="249"/>
    </row>
    <row r="10" spans="1:22" ht="15">
      <c r="A10" s="249"/>
      <c r="B10" s="1670"/>
      <c r="C10" s="1671"/>
      <c r="D10" s="1671"/>
      <c r="E10" s="291" t="s">
        <v>1049</v>
      </c>
      <c r="F10" s="251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</row>
    <row r="11" spans="1:22">
      <c r="A11" s="252"/>
      <c r="B11" s="253"/>
      <c r="C11" s="254"/>
      <c r="D11" s="254"/>
      <c r="E11" s="255"/>
      <c r="F11" s="251"/>
      <c r="G11" s="249"/>
      <c r="H11" s="249"/>
      <c r="I11" s="249"/>
      <c r="J11" s="249"/>
      <c r="K11" s="249"/>
      <c r="L11" s="252"/>
      <c r="M11" s="252"/>
      <c r="N11" s="252"/>
      <c r="O11" s="252"/>
      <c r="P11" s="252"/>
      <c r="Q11" s="252"/>
      <c r="R11" s="252"/>
    </row>
    <row r="12" spans="1:22">
      <c r="A12" s="257"/>
      <c r="B12" s="258" t="s">
        <v>147</v>
      </c>
      <c r="C12" s="259"/>
      <c r="D12" s="260" t="s">
        <v>26</v>
      </c>
      <c r="E12" s="261" t="s">
        <v>25</v>
      </c>
      <c r="F12" s="966"/>
      <c r="G12" s="967"/>
      <c r="H12" s="967"/>
      <c r="I12" s="967"/>
      <c r="J12" s="967"/>
      <c r="K12" s="967"/>
      <c r="L12" s="257"/>
      <c r="M12" s="257"/>
      <c r="N12" s="257"/>
      <c r="O12" s="257"/>
      <c r="P12" s="257"/>
      <c r="Q12" s="257"/>
      <c r="R12" s="257"/>
    </row>
    <row r="13" spans="1:22" ht="13.5" thickBot="1">
      <c r="A13" s="263"/>
      <c r="B13" s="264"/>
      <c r="C13" s="265"/>
      <c r="D13" s="266"/>
      <c r="E13" s="267" t="s">
        <v>33</v>
      </c>
      <c r="F13" s="272"/>
      <c r="G13" s="274"/>
      <c r="H13" s="274"/>
      <c r="I13" s="274"/>
      <c r="J13" s="274"/>
      <c r="K13" s="274"/>
      <c r="L13" s="263"/>
      <c r="M13" s="263"/>
      <c r="N13" s="263"/>
      <c r="O13" s="263"/>
      <c r="P13" s="263"/>
      <c r="Q13" s="263"/>
      <c r="R13" s="263"/>
    </row>
    <row r="14" spans="1:22" ht="13.5" thickTop="1">
      <c r="A14" s="263"/>
      <c r="B14" s="258"/>
      <c r="C14" s="259"/>
      <c r="D14" s="260"/>
      <c r="E14" s="269"/>
      <c r="F14" s="272"/>
      <c r="G14" s="274"/>
      <c r="H14" s="274"/>
      <c r="I14" s="274"/>
      <c r="J14" s="274"/>
      <c r="K14" s="274"/>
      <c r="L14" s="263"/>
      <c r="M14" s="263"/>
      <c r="N14" s="263"/>
      <c r="O14" s="263"/>
      <c r="P14" s="263"/>
      <c r="Q14" s="263"/>
      <c r="R14" s="263"/>
    </row>
    <row r="15" spans="1:22">
      <c r="A15" s="263"/>
      <c r="B15" s="617" t="s">
        <v>994</v>
      </c>
      <c r="C15" s="618"/>
      <c r="D15" s="619" t="s">
        <v>1035</v>
      </c>
      <c r="E15" s="769">
        <f>SUBTOTAL(9,E16:E19)</f>
        <v>0</v>
      </c>
      <c r="F15" s="272"/>
      <c r="G15" s="968"/>
      <c r="H15" s="968"/>
      <c r="I15" s="274"/>
      <c r="J15" s="274"/>
      <c r="K15" s="274"/>
      <c r="L15" s="263"/>
      <c r="M15" s="263"/>
      <c r="N15" s="263"/>
      <c r="O15" s="263"/>
      <c r="P15" s="263"/>
      <c r="Q15" s="263"/>
      <c r="R15" s="263"/>
    </row>
    <row r="16" spans="1:22" s="292" customFormat="1">
      <c r="A16" s="274"/>
      <c r="B16" s="1481" t="s">
        <v>36</v>
      </c>
      <c r="C16" s="296"/>
      <c r="D16" s="297" t="str">
        <f>+Recap!D15</f>
        <v>GENERAL REQUIREMENT</v>
      </c>
      <c r="E16" s="1649">
        <f>Recap!E15</f>
        <v>0</v>
      </c>
      <c r="F16" s="272"/>
      <c r="G16" s="773"/>
      <c r="H16" s="773"/>
      <c r="I16" s="274"/>
      <c r="J16" s="274"/>
      <c r="K16" s="274"/>
      <c r="L16" s="274"/>
      <c r="M16" s="274"/>
      <c r="N16" s="274"/>
      <c r="O16" s="274"/>
      <c r="P16" s="274"/>
      <c r="Q16" s="274"/>
      <c r="R16" s="274"/>
    </row>
    <row r="17" spans="1:18" s="292" customFormat="1">
      <c r="A17" s="274"/>
      <c r="B17" s="1482" t="s">
        <v>24</v>
      </c>
      <c r="C17" s="1224"/>
      <c r="D17" s="1479" t="str">
        <f>+Recap!D20</f>
        <v>SITE CONSTRUCTION</v>
      </c>
      <c r="E17" s="1662">
        <f>+Recap!E20</f>
        <v>0</v>
      </c>
      <c r="F17" s="272"/>
      <c r="G17" s="773"/>
      <c r="H17" s="773"/>
      <c r="I17" s="274"/>
      <c r="J17" s="274"/>
      <c r="K17" s="274"/>
      <c r="L17" s="274"/>
      <c r="M17" s="274"/>
      <c r="N17" s="274"/>
      <c r="O17" s="274"/>
      <c r="P17" s="274"/>
      <c r="Q17" s="274"/>
      <c r="R17" s="274"/>
    </row>
    <row r="18" spans="1:18" s="292" customFormat="1">
      <c r="A18" s="274"/>
      <c r="B18" s="1482" t="s">
        <v>37</v>
      </c>
      <c r="C18" s="1224"/>
      <c r="D18" s="1479" t="str">
        <f>+Recap!D31</f>
        <v>BUILDINGS</v>
      </c>
      <c r="E18" s="1662">
        <f>+Recap!E31</f>
        <v>0</v>
      </c>
      <c r="F18" s="272"/>
      <c r="G18" s="773"/>
      <c r="H18" s="773"/>
      <c r="I18" s="274"/>
      <c r="J18" s="274"/>
      <c r="K18" s="274"/>
      <c r="L18" s="274"/>
      <c r="M18" s="274"/>
      <c r="N18" s="274"/>
      <c r="O18" s="274"/>
      <c r="P18" s="274"/>
      <c r="Q18" s="274"/>
      <c r="R18" s="274"/>
    </row>
    <row r="19" spans="1:18" s="292" customFormat="1">
      <c r="A19" s="274"/>
      <c r="B19" s="1478"/>
      <c r="C19" s="1224"/>
      <c r="D19" s="1479"/>
      <c r="E19" s="1662"/>
      <c r="F19" s="272"/>
      <c r="G19" s="773"/>
      <c r="H19" s="773"/>
      <c r="I19" s="274"/>
      <c r="J19" s="274"/>
      <c r="K19" s="274"/>
      <c r="L19" s="274"/>
      <c r="M19" s="274"/>
      <c r="N19" s="274"/>
      <c r="O19" s="274"/>
      <c r="P19" s="274"/>
      <c r="Q19" s="274"/>
      <c r="R19" s="274"/>
    </row>
    <row r="20" spans="1:18">
      <c r="A20" s="263"/>
      <c r="B20" s="617" t="s">
        <v>995</v>
      </c>
      <c r="C20" s="618"/>
      <c r="D20" s="619" t="s">
        <v>1036</v>
      </c>
      <c r="E20" s="769">
        <f>SUBTOTAL(9,E21:E22)</f>
        <v>0</v>
      </c>
      <c r="F20" s="268"/>
      <c r="G20" s="773"/>
      <c r="H20" s="773"/>
      <c r="I20" s="263"/>
      <c r="J20" s="263"/>
      <c r="K20" s="263"/>
      <c r="L20" s="263"/>
      <c r="M20" s="263"/>
      <c r="N20" s="263"/>
      <c r="O20" s="263"/>
      <c r="P20" s="263"/>
      <c r="Q20" s="263"/>
      <c r="R20" s="263"/>
    </row>
    <row r="21" spans="1:18" s="292" customFormat="1">
      <c r="A21" s="274"/>
      <c r="B21" s="295"/>
      <c r="C21" s="296"/>
      <c r="D21" s="297" t="str">
        <f>+'Recap Fur'!D15</f>
        <v>FURNITURE</v>
      </c>
      <c r="E21" s="1649">
        <f>+'Recap Fur'!E15</f>
        <v>0</v>
      </c>
      <c r="F21" s="272"/>
      <c r="G21" s="773"/>
      <c r="H21" s="773"/>
      <c r="I21" s="274"/>
      <c r="J21" s="274"/>
      <c r="K21" s="274"/>
      <c r="L21" s="274"/>
      <c r="M21" s="274"/>
      <c r="N21" s="274"/>
      <c r="O21" s="274"/>
      <c r="P21" s="274"/>
      <c r="Q21" s="274"/>
      <c r="R21" s="274"/>
    </row>
    <row r="22" spans="1:18" s="292" customFormat="1">
      <c r="A22" s="274"/>
      <c r="B22" s="1478"/>
      <c r="C22" s="1224"/>
      <c r="D22" s="1479"/>
      <c r="E22" s="1662"/>
      <c r="F22" s="272"/>
      <c r="G22" s="773"/>
      <c r="H22" s="773"/>
      <c r="I22" s="274"/>
      <c r="J22" s="274"/>
      <c r="K22" s="274"/>
      <c r="L22" s="274"/>
      <c r="M22" s="274"/>
      <c r="N22" s="274"/>
      <c r="O22" s="274"/>
      <c r="P22" s="274"/>
      <c r="Q22" s="274"/>
      <c r="R22" s="274"/>
    </row>
    <row r="23" spans="1:18">
      <c r="A23" s="263"/>
      <c r="B23" s="617" t="s">
        <v>1028</v>
      </c>
      <c r="C23" s="618"/>
      <c r="D23" s="619" t="s">
        <v>1037</v>
      </c>
      <c r="E23" s="769">
        <f>SUBTOTAL(9,E24:E27)</f>
        <v>0</v>
      </c>
      <c r="F23" s="268"/>
      <c r="G23" s="773"/>
      <c r="H23" s="773"/>
      <c r="I23" s="263"/>
      <c r="J23" s="263"/>
      <c r="K23" s="263"/>
      <c r="L23" s="263"/>
      <c r="M23" s="263"/>
      <c r="N23" s="263"/>
      <c r="O23" s="263"/>
      <c r="P23" s="263"/>
      <c r="Q23" s="263"/>
      <c r="R23" s="263"/>
    </row>
    <row r="24" spans="1:18" s="292" customFormat="1">
      <c r="A24" s="274"/>
      <c r="B24" s="503"/>
      <c r="C24" s="296"/>
      <c r="D24" s="297" t="s">
        <v>1045</v>
      </c>
      <c r="E24" s="1483">
        <f>'Recap Engineer'!E13</f>
        <v>0</v>
      </c>
      <c r="F24" s="272"/>
      <c r="G24" s="968"/>
      <c r="H24" s="968"/>
      <c r="I24" s="274"/>
      <c r="J24" s="274"/>
      <c r="K24" s="274"/>
      <c r="L24" s="274"/>
      <c r="M24" s="274"/>
      <c r="N24" s="274"/>
      <c r="O24" s="274"/>
      <c r="P24" s="274"/>
      <c r="Q24" s="274"/>
      <c r="R24" s="274"/>
    </row>
    <row r="25" spans="1:18" s="292" customFormat="1">
      <c r="A25" s="274"/>
      <c r="B25" s="1484"/>
      <c r="C25" s="1485"/>
      <c r="D25" s="1486"/>
      <c r="E25" s="1487"/>
      <c r="F25" s="272"/>
      <c r="G25" s="968"/>
      <c r="H25" s="968"/>
      <c r="I25" s="274"/>
      <c r="J25" s="274"/>
      <c r="K25" s="274"/>
      <c r="L25" s="274"/>
      <c r="M25" s="274"/>
      <c r="N25" s="274"/>
      <c r="O25" s="274"/>
      <c r="P25" s="274"/>
      <c r="Q25" s="274"/>
      <c r="R25" s="274"/>
    </row>
    <row r="26" spans="1:18" s="292" customFormat="1">
      <c r="A26" s="274"/>
      <c r="B26" s="1484"/>
      <c r="C26" s="1485"/>
      <c r="D26" s="1486"/>
      <c r="E26" s="1487"/>
      <c r="F26" s="272"/>
      <c r="G26" s="968"/>
      <c r="H26" s="968"/>
      <c r="I26" s="274"/>
      <c r="J26" s="274"/>
      <c r="K26" s="274"/>
      <c r="L26" s="274"/>
      <c r="M26" s="274"/>
      <c r="N26" s="274"/>
      <c r="O26" s="274"/>
      <c r="P26" s="274"/>
      <c r="Q26" s="274"/>
      <c r="R26" s="274"/>
    </row>
    <row r="27" spans="1:18" s="292" customFormat="1">
      <c r="A27" s="274"/>
      <c r="B27" s="1465"/>
      <c r="C27" s="1466"/>
      <c r="D27" s="1467"/>
      <c r="E27" s="1468"/>
      <c r="F27" s="272"/>
      <c r="G27" s="773"/>
      <c r="H27" s="773"/>
      <c r="I27" s="274"/>
      <c r="J27" s="274"/>
      <c r="K27" s="274"/>
      <c r="L27" s="274"/>
      <c r="M27" s="274"/>
      <c r="N27" s="274"/>
      <c r="O27" s="274"/>
      <c r="P27" s="274"/>
      <c r="Q27" s="274"/>
      <c r="R27" s="274"/>
    </row>
    <row r="28" spans="1:18">
      <c r="A28" s="263"/>
      <c r="B28" s="762"/>
      <c r="C28" s="763"/>
      <c r="D28" s="764"/>
      <c r="E28" s="765"/>
      <c r="F28" s="268"/>
      <c r="G28" s="263"/>
      <c r="H28" s="263"/>
      <c r="I28" s="263"/>
      <c r="J28" s="263"/>
      <c r="K28" s="263"/>
      <c r="L28" s="263"/>
      <c r="M28" s="263"/>
      <c r="N28" s="263"/>
      <c r="O28" s="263"/>
      <c r="P28" s="263"/>
    </row>
    <row r="29" spans="1:18" ht="5.25" customHeight="1">
      <c r="A29" s="263"/>
      <c r="B29" s="306"/>
      <c r="C29" s="307"/>
      <c r="D29" s="308"/>
      <c r="E29" s="309"/>
      <c r="F29" s="268"/>
      <c r="G29" s="263"/>
      <c r="H29" s="263"/>
      <c r="I29" s="263"/>
      <c r="J29" s="263"/>
      <c r="K29" s="263"/>
      <c r="L29" s="263"/>
      <c r="M29" s="263"/>
      <c r="N29" s="263"/>
      <c r="O29" s="263"/>
      <c r="P29" s="263"/>
    </row>
    <row r="30" spans="1:18">
      <c r="A30" s="263"/>
      <c r="B30" s="310"/>
      <c r="C30" s="311"/>
      <c r="D30" s="313" t="s">
        <v>25</v>
      </c>
      <c r="E30" s="1661">
        <f>SUBTOTAL(9,E15:E29)</f>
        <v>0</v>
      </c>
      <c r="F30" s="268"/>
      <c r="G30" s="263"/>
      <c r="H30" s="263"/>
      <c r="I30" s="263"/>
      <c r="J30" s="263"/>
      <c r="K30" s="263"/>
      <c r="L30" s="263"/>
      <c r="M30" s="263"/>
      <c r="N30" s="263"/>
      <c r="O30" s="263"/>
      <c r="P30" s="263"/>
    </row>
    <row r="31" spans="1:18">
      <c r="B31" s="299"/>
      <c r="C31" s="270"/>
      <c r="D31" s="964" t="s">
        <v>993</v>
      </c>
      <c r="E31" s="1663">
        <f>E30*5%</f>
        <v>0</v>
      </c>
      <c r="F31" s="272"/>
    </row>
    <row r="32" spans="1:18">
      <c r="B32" s="299"/>
      <c r="C32" s="270"/>
      <c r="D32" s="304"/>
      <c r="E32" s="1661">
        <f>SUM(E30:E31)</f>
        <v>0</v>
      </c>
      <c r="F32" s="272"/>
    </row>
    <row r="33" spans="1:16">
      <c r="B33" s="1463"/>
      <c r="C33" s="1464"/>
      <c r="D33" s="305" t="s">
        <v>171</v>
      </c>
      <c r="E33" s="1663">
        <f>10%*E32</f>
        <v>0</v>
      </c>
      <c r="F33" s="272"/>
    </row>
    <row r="34" spans="1:16">
      <c r="B34" s="299"/>
      <c r="C34" s="270"/>
      <c r="D34" s="304"/>
      <c r="E34" s="1661">
        <f>SUM(E32:E33)</f>
        <v>0</v>
      </c>
      <c r="F34" s="272"/>
    </row>
    <row r="35" spans="1:16" s="292" customFormat="1">
      <c r="A35" s="274"/>
      <c r="B35" s="295"/>
      <c r="C35" s="296"/>
      <c r="D35" s="305" t="s">
        <v>172</v>
      </c>
      <c r="E35" s="1660">
        <f>2%*E34</f>
        <v>0</v>
      </c>
      <c r="F35" s="272"/>
      <c r="G35" s="274"/>
      <c r="H35" s="274"/>
      <c r="I35" s="274"/>
      <c r="J35" s="274"/>
      <c r="K35" s="274"/>
      <c r="L35" s="274"/>
      <c r="M35" s="274"/>
      <c r="N35" s="274"/>
      <c r="O35" s="274"/>
      <c r="P35" s="274"/>
    </row>
    <row r="36" spans="1:16">
      <c r="A36" s="263"/>
      <c r="B36" s="295"/>
      <c r="C36" s="296"/>
      <c r="D36" s="304" t="s">
        <v>1029</v>
      </c>
      <c r="E36" s="1664">
        <f>SUM(E34:E35)</f>
        <v>0</v>
      </c>
      <c r="F36" s="268"/>
      <c r="G36" s="263"/>
      <c r="H36" s="263"/>
      <c r="I36" s="263"/>
      <c r="J36" s="263"/>
      <c r="K36" s="263"/>
      <c r="L36" s="263"/>
      <c r="M36" s="263"/>
      <c r="N36" s="263"/>
      <c r="O36" s="263"/>
      <c r="P36" s="263"/>
    </row>
    <row r="37" spans="1:16">
      <c r="A37" s="275"/>
      <c r="B37" s="276"/>
      <c r="C37" s="277"/>
      <c r="D37" s="278"/>
      <c r="E37" s="279"/>
      <c r="F37" s="280"/>
    </row>
    <row r="38" spans="1:16">
      <c r="A38" s="280"/>
      <c r="B38" s="281"/>
      <c r="C38" s="280"/>
      <c r="D38" s="280"/>
      <c r="E38" s="282"/>
      <c r="F38" s="280"/>
    </row>
    <row r="39" spans="1:16" s="1477" customFormat="1">
      <c r="A39" s="1473"/>
      <c r="B39" s="1474"/>
      <c r="C39" s="1473"/>
      <c r="D39" s="1473"/>
      <c r="E39" s="1475"/>
      <c r="F39" s="1473"/>
      <c r="G39" s="1476"/>
    </row>
    <row r="40" spans="1:16">
      <c r="E40" s="428"/>
    </row>
    <row r="41" spans="1:16">
      <c r="E41" s="770"/>
    </row>
    <row r="42" spans="1:16">
      <c r="E42" s="772"/>
    </row>
    <row r="43" spans="1:16">
      <c r="E43" s="771"/>
    </row>
    <row r="44" spans="1:16">
      <c r="E44" s="959"/>
    </row>
  </sheetData>
  <mergeCells count="3">
    <mergeCell ref="B7:E7"/>
    <mergeCell ref="B9:E9"/>
    <mergeCell ref="B10:D10"/>
  </mergeCells>
  <printOptions horizontalCentered="1"/>
  <pageMargins left="0" right="0" top="0.5" bottom="0.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4"/>
  <sheetViews>
    <sheetView view="pageBreakPreview" zoomScaleSheetLayoutView="100" workbookViewId="0">
      <selection activeCell="E134" sqref="E134:E156"/>
    </sheetView>
  </sheetViews>
  <sheetFormatPr defaultRowHeight="12.75"/>
  <cols>
    <col min="1" max="1" width="3.85546875" style="248" customWidth="1"/>
    <col min="2" max="2" width="7" style="283" customWidth="1"/>
    <col min="3" max="3" width="0.5703125" style="248" customWidth="1"/>
    <col min="4" max="4" width="48.7109375" style="248" customWidth="1"/>
    <col min="5" max="5" width="46.7109375" style="248" customWidth="1"/>
    <col min="6" max="6" width="9.140625" style="248"/>
    <col min="7" max="7" width="17.7109375" style="248" customWidth="1"/>
    <col min="8" max="8" width="18.85546875" style="248" customWidth="1"/>
    <col min="9" max="254" width="9.140625" style="248"/>
    <col min="255" max="255" width="2.140625" style="248" customWidth="1"/>
    <col min="256" max="256" width="7" style="248" customWidth="1"/>
    <col min="257" max="257" width="1.5703125" style="248" customWidth="1"/>
    <col min="258" max="258" width="78.140625" style="248" customWidth="1"/>
    <col min="259" max="259" width="18.7109375" style="248" customWidth="1"/>
    <col min="260" max="510" width="9.140625" style="248"/>
    <col min="511" max="511" width="2.140625" style="248" customWidth="1"/>
    <col min="512" max="512" width="7" style="248" customWidth="1"/>
    <col min="513" max="513" width="1.5703125" style="248" customWidth="1"/>
    <col min="514" max="514" width="78.140625" style="248" customWidth="1"/>
    <col min="515" max="515" width="18.7109375" style="248" customWidth="1"/>
    <col min="516" max="766" width="9.140625" style="248"/>
    <col min="767" max="767" width="2.140625" style="248" customWidth="1"/>
    <col min="768" max="768" width="7" style="248" customWidth="1"/>
    <col min="769" max="769" width="1.5703125" style="248" customWidth="1"/>
    <col min="770" max="770" width="78.140625" style="248" customWidth="1"/>
    <col min="771" max="771" width="18.7109375" style="248" customWidth="1"/>
    <col min="772" max="1022" width="9.140625" style="248"/>
    <col min="1023" max="1023" width="2.140625" style="248" customWidth="1"/>
    <col min="1024" max="1024" width="7" style="248" customWidth="1"/>
    <col min="1025" max="1025" width="1.5703125" style="248" customWidth="1"/>
    <col min="1026" max="1026" width="78.140625" style="248" customWidth="1"/>
    <col min="1027" max="1027" width="18.7109375" style="248" customWidth="1"/>
    <col min="1028" max="1278" width="9.140625" style="248"/>
    <col min="1279" max="1279" width="2.140625" style="248" customWidth="1"/>
    <col min="1280" max="1280" width="7" style="248" customWidth="1"/>
    <col min="1281" max="1281" width="1.5703125" style="248" customWidth="1"/>
    <col min="1282" max="1282" width="78.140625" style="248" customWidth="1"/>
    <col min="1283" max="1283" width="18.7109375" style="248" customWidth="1"/>
    <col min="1284" max="1534" width="9.140625" style="248"/>
    <col min="1535" max="1535" width="2.140625" style="248" customWidth="1"/>
    <col min="1536" max="1536" width="7" style="248" customWidth="1"/>
    <col min="1537" max="1537" width="1.5703125" style="248" customWidth="1"/>
    <col min="1538" max="1538" width="78.140625" style="248" customWidth="1"/>
    <col min="1539" max="1539" width="18.7109375" style="248" customWidth="1"/>
    <col min="1540" max="1790" width="9.140625" style="248"/>
    <col min="1791" max="1791" width="2.140625" style="248" customWidth="1"/>
    <col min="1792" max="1792" width="7" style="248" customWidth="1"/>
    <col min="1793" max="1793" width="1.5703125" style="248" customWidth="1"/>
    <col min="1794" max="1794" width="78.140625" style="248" customWidth="1"/>
    <col min="1795" max="1795" width="18.7109375" style="248" customWidth="1"/>
    <col min="1796" max="2046" width="9.140625" style="248"/>
    <col min="2047" max="2047" width="2.140625" style="248" customWidth="1"/>
    <col min="2048" max="2048" width="7" style="248" customWidth="1"/>
    <col min="2049" max="2049" width="1.5703125" style="248" customWidth="1"/>
    <col min="2050" max="2050" width="78.140625" style="248" customWidth="1"/>
    <col min="2051" max="2051" width="18.7109375" style="248" customWidth="1"/>
    <col min="2052" max="2302" width="9.140625" style="248"/>
    <col min="2303" max="2303" width="2.140625" style="248" customWidth="1"/>
    <col min="2304" max="2304" width="7" style="248" customWidth="1"/>
    <col min="2305" max="2305" width="1.5703125" style="248" customWidth="1"/>
    <col min="2306" max="2306" width="78.140625" style="248" customWidth="1"/>
    <col min="2307" max="2307" width="18.7109375" style="248" customWidth="1"/>
    <col min="2308" max="2558" width="9.140625" style="248"/>
    <col min="2559" max="2559" width="2.140625" style="248" customWidth="1"/>
    <col min="2560" max="2560" width="7" style="248" customWidth="1"/>
    <col min="2561" max="2561" width="1.5703125" style="248" customWidth="1"/>
    <col min="2562" max="2562" width="78.140625" style="248" customWidth="1"/>
    <col min="2563" max="2563" width="18.7109375" style="248" customWidth="1"/>
    <col min="2564" max="2814" width="9.140625" style="248"/>
    <col min="2815" max="2815" width="2.140625" style="248" customWidth="1"/>
    <col min="2816" max="2816" width="7" style="248" customWidth="1"/>
    <col min="2817" max="2817" width="1.5703125" style="248" customWidth="1"/>
    <col min="2818" max="2818" width="78.140625" style="248" customWidth="1"/>
    <col min="2819" max="2819" width="18.7109375" style="248" customWidth="1"/>
    <col min="2820" max="3070" width="9.140625" style="248"/>
    <col min="3071" max="3071" width="2.140625" style="248" customWidth="1"/>
    <col min="3072" max="3072" width="7" style="248" customWidth="1"/>
    <col min="3073" max="3073" width="1.5703125" style="248" customWidth="1"/>
    <col min="3074" max="3074" width="78.140625" style="248" customWidth="1"/>
    <col min="3075" max="3075" width="18.7109375" style="248" customWidth="1"/>
    <col min="3076" max="3326" width="9.140625" style="248"/>
    <col min="3327" max="3327" width="2.140625" style="248" customWidth="1"/>
    <col min="3328" max="3328" width="7" style="248" customWidth="1"/>
    <col min="3329" max="3329" width="1.5703125" style="248" customWidth="1"/>
    <col min="3330" max="3330" width="78.140625" style="248" customWidth="1"/>
    <col min="3331" max="3331" width="18.7109375" style="248" customWidth="1"/>
    <col min="3332" max="3582" width="9.140625" style="248"/>
    <col min="3583" max="3583" width="2.140625" style="248" customWidth="1"/>
    <col min="3584" max="3584" width="7" style="248" customWidth="1"/>
    <col min="3585" max="3585" width="1.5703125" style="248" customWidth="1"/>
    <col min="3586" max="3586" width="78.140625" style="248" customWidth="1"/>
    <col min="3587" max="3587" width="18.7109375" style="248" customWidth="1"/>
    <col min="3588" max="3838" width="9.140625" style="248"/>
    <col min="3839" max="3839" width="2.140625" style="248" customWidth="1"/>
    <col min="3840" max="3840" width="7" style="248" customWidth="1"/>
    <col min="3841" max="3841" width="1.5703125" style="248" customWidth="1"/>
    <col min="3842" max="3842" width="78.140625" style="248" customWidth="1"/>
    <col min="3843" max="3843" width="18.7109375" style="248" customWidth="1"/>
    <col min="3844" max="4094" width="9.140625" style="248"/>
    <col min="4095" max="4095" width="2.140625" style="248" customWidth="1"/>
    <col min="4096" max="4096" width="7" style="248" customWidth="1"/>
    <col min="4097" max="4097" width="1.5703125" style="248" customWidth="1"/>
    <col min="4098" max="4098" width="78.140625" style="248" customWidth="1"/>
    <col min="4099" max="4099" width="18.7109375" style="248" customWidth="1"/>
    <col min="4100" max="4350" width="9.140625" style="248"/>
    <col min="4351" max="4351" width="2.140625" style="248" customWidth="1"/>
    <col min="4352" max="4352" width="7" style="248" customWidth="1"/>
    <col min="4353" max="4353" width="1.5703125" style="248" customWidth="1"/>
    <col min="4354" max="4354" width="78.140625" style="248" customWidth="1"/>
    <col min="4355" max="4355" width="18.7109375" style="248" customWidth="1"/>
    <col min="4356" max="4606" width="9.140625" style="248"/>
    <col min="4607" max="4607" width="2.140625" style="248" customWidth="1"/>
    <col min="4608" max="4608" width="7" style="248" customWidth="1"/>
    <col min="4609" max="4609" width="1.5703125" style="248" customWidth="1"/>
    <col min="4610" max="4610" width="78.140625" style="248" customWidth="1"/>
    <col min="4611" max="4611" width="18.7109375" style="248" customWidth="1"/>
    <col min="4612" max="4862" width="9.140625" style="248"/>
    <col min="4863" max="4863" width="2.140625" style="248" customWidth="1"/>
    <col min="4864" max="4864" width="7" style="248" customWidth="1"/>
    <col min="4865" max="4865" width="1.5703125" style="248" customWidth="1"/>
    <col min="4866" max="4866" width="78.140625" style="248" customWidth="1"/>
    <col min="4867" max="4867" width="18.7109375" style="248" customWidth="1"/>
    <col min="4868" max="5118" width="9.140625" style="248"/>
    <col min="5119" max="5119" width="2.140625" style="248" customWidth="1"/>
    <col min="5120" max="5120" width="7" style="248" customWidth="1"/>
    <col min="5121" max="5121" width="1.5703125" style="248" customWidth="1"/>
    <col min="5122" max="5122" width="78.140625" style="248" customWidth="1"/>
    <col min="5123" max="5123" width="18.7109375" style="248" customWidth="1"/>
    <col min="5124" max="5374" width="9.140625" style="248"/>
    <col min="5375" max="5375" width="2.140625" style="248" customWidth="1"/>
    <col min="5376" max="5376" width="7" style="248" customWidth="1"/>
    <col min="5377" max="5377" width="1.5703125" style="248" customWidth="1"/>
    <col min="5378" max="5378" width="78.140625" style="248" customWidth="1"/>
    <col min="5379" max="5379" width="18.7109375" style="248" customWidth="1"/>
    <col min="5380" max="5630" width="9.140625" style="248"/>
    <col min="5631" max="5631" width="2.140625" style="248" customWidth="1"/>
    <col min="5632" max="5632" width="7" style="248" customWidth="1"/>
    <col min="5633" max="5633" width="1.5703125" style="248" customWidth="1"/>
    <col min="5634" max="5634" width="78.140625" style="248" customWidth="1"/>
    <col min="5635" max="5635" width="18.7109375" style="248" customWidth="1"/>
    <col min="5636" max="5886" width="9.140625" style="248"/>
    <col min="5887" max="5887" width="2.140625" style="248" customWidth="1"/>
    <col min="5888" max="5888" width="7" style="248" customWidth="1"/>
    <col min="5889" max="5889" width="1.5703125" style="248" customWidth="1"/>
    <col min="5890" max="5890" width="78.140625" style="248" customWidth="1"/>
    <col min="5891" max="5891" width="18.7109375" style="248" customWidth="1"/>
    <col min="5892" max="6142" width="9.140625" style="248"/>
    <col min="6143" max="6143" width="2.140625" style="248" customWidth="1"/>
    <col min="6144" max="6144" width="7" style="248" customWidth="1"/>
    <col min="6145" max="6145" width="1.5703125" style="248" customWidth="1"/>
    <col min="6146" max="6146" width="78.140625" style="248" customWidth="1"/>
    <col min="6147" max="6147" width="18.7109375" style="248" customWidth="1"/>
    <col min="6148" max="6398" width="9.140625" style="248"/>
    <col min="6399" max="6399" width="2.140625" style="248" customWidth="1"/>
    <col min="6400" max="6400" width="7" style="248" customWidth="1"/>
    <col min="6401" max="6401" width="1.5703125" style="248" customWidth="1"/>
    <col min="6402" max="6402" width="78.140625" style="248" customWidth="1"/>
    <col min="6403" max="6403" width="18.7109375" style="248" customWidth="1"/>
    <col min="6404" max="6654" width="9.140625" style="248"/>
    <col min="6655" max="6655" width="2.140625" style="248" customWidth="1"/>
    <col min="6656" max="6656" width="7" style="248" customWidth="1"/>
    <col min="6657" max="6657" width="1.5703125" style="248" customWidth="1"/>
    <col min="6658" max="6658" width="78.140625" style="248" customWidth="1"/>
    <col min="6659" max="6659" width="18.7109375" style="248" customWidth="1"/>
    <col min="6660" max="6910" width="9.140625" style="248"/>
    <col min="6911" max="6911" width="2.140625" style="248" customWidth="1"/>
    <col min="6912" max="6912" width="7" style="248" customWidth="1"/>
    <col min="6913" max="6913" width="1.5703125" style="248" customWidth="1"/>
    <col min="6914" max="6914" width="78.140625" style="248" customWidth="1"/>
    <col min="6915" max="6915" width="18.7109375" style="248" customWidth="1"/>
    <col min="6916" max="7166" width="9.140625" style="248"/>
    <col min="7167" max="7167" width="2.140625" style="248" customWidth="1"/>
    <col min="7168" max="7168" width="7" style="248" customWidth="1"/>
    <col min="7169" max="7169" width="1.5703125" style="248" customWidth="1"/>
    <col min="7170" max="7170" width="78.140625" style="248" customWidth="1"/>
    <col min="7171" max="7171" width="18.7109375" style="248" customWidth="1"/>
    <col min="7172" max="7422" width="9.140625" style="248"/>
    <col min="7423" max="7423" width="2.140625" style="248" customWidth="1"/>
    <col min="7424" max="7424" width="7" style="248" customWidth="1"/>
    <col min="7425" max="7425" width="1.5703125" style="248" customWidth="1"/>
    <col min="7426" max="7426" width="78.140625" style="248" customWidth="1"/>
    <col min="7427" max="7427" width="18.7109375" style="248" customWidth="1"/>
    <col min="7428" max="7678" width="9.140625" style="248"/>
    <col min="7679" max="7679" width="2.140625" style="248" customWidth="1"/>
    <col min="7680" max="7680" width="7" style="248" customWidth="1"/>
    <col min="7681" max="7681" width="1.5703125" style="248" customWidth="1"/>
    <col min="7682" max="7682" width="78.140625" style="248" customWidth="1"/>
    <col min="7683" max="7683" width="18.7109375" style="248" customWidth="1"/>
    <col min="7684" max="7934" width="9.140625" style="248"/>
    <col min="7935" max="7935" width="2.140625" style="248" customWidth="1"/>
    <col min="7936" max="7936" width="7" style="248" customWidth="1"/>
    <col min="7937" max="7937" width="1.5703125" style="248" customWidth="1"/>
    <col min="7938" max="7938" width="78.140625" style="248" customWidth="1"/>
    <col min="7939" max="7939" width="18.7109375" style="248" customWidth="1"/>
    <col min="7940" max="8190" width="9.140625" style="248"/>
    <col min="8191" max="8191" width="2.140625" style="248" customWidth="1"/>
    <col min="8192" max="8192" width="7" style="248" customWidth="1"/>
    <col min="8193" max="8193" width="1.5703125" style="248" customWidth="1"/>
    <col min="8194" max="8194" width="78.140625" style="248" customWidth="1"/>
    <col min="8195" max="8195" width="18.7109375" style="248" customWidth="1"/>
    <col min="8196" max="8446" width="9.140625" style="248"/>
    <col min="8447" max="8447" width="2.140625" style="248" customWidth="1"/>
    <col min="8448" max="8448" width="7" style="248" customWidth="1"/>
    <col min="8449" max="8449" width="1.5703125" style="248" customWidth="1"/>
    <col min="8450" max="8450" width="78.140625" style="248" customWidth="1"/>
    <col min="8451" max="8451" width="18.7109375" style="248" customWidth="1"/>
    <col min="8452" max="8702" width="9.140625" style="248"/>
    <col min="8703" max="8703" width="2.140625" style="248" customWidth="1"/>
    <col min="8704" max="8704" width="7" style="248" customWidth="1"/>
    <col min="8705" max="8705" width="1.5703125" style="248" customWidth="1"/>
    <col min="8706" max="8706" width="78.140625" style="248" customWidth="1"/>
    <col min="8707" max="8707" width="18.7109375" style="248" customWidth="1"/>
    <col min="8708" max="8958" width="9.140625" style="248"/>
    <col min="8959" max="8959" width="2.140625" style="248" customWidth="1"/>
    <col min="8960" max="8960" width="7" style="248" customWidth="1"/>
    <col min="8961" max="8961" width="1.5703125" style="248" customWidth="1"/>
    <col min="8962" max="8962" width="78.140625" style="248" customWidth="1"/>
    <col min="8963" max="8963" width="18.7109375" style="248" customWidth="1"/>
    <col min="8964" max="9214" width="9.140625" style="248"/>
    <col min="9215" max="9215" width="2.140625" style="248" customWidth="1"/>
    <col min="9216" max="9216" width="7" style="248" customWidth="1"/>
    <col min="9217" max="9217" width="1.5703125" style="248" customWidth="1"/>
    <col min="9218" max="9218" width="78.140625" style="248" customWidth="1"/>
    <col min="9219" max="9219" width="18.7109375" style="248" customWidth="1"/>
    <col min="9220" max="9470" width="9.140625" style="248"/>
    <col min="9471" max="9471" width="2.140625" style="248" customWidth="1"/>
    <col min="9472" max="9472" width="7" style="248" customWidth="1"/>
    <col min="9473" max="9473" width="1.5703125" style="248" customWidth="1"/>
    <col min="9474" max="9474" width="78.140625" style="248" customWidth="1"/>
    <col min="9475" max="9475" width="18.7109375" style="248" customWidth="1"/>
    <col min="9476" max="9726" width="9.140625" style="248"/>
    <col min="9727" max="9727" width="2.140625" style="248" customWidth="1"/>
    <col min="9728" max="9728" width="7" style="248" customWidth="1"/>
    <col min="9729" max="9729" width="1.5703125" style="248" customWidth="1"/>
    <col min="9730" max="9730" width="78.140625" style="248" customWidth="1"/>
    <col min="9731" max="9731" width="18.7109375" style="248" customWidth="1"/>
    <col min="9732" max="9982" width="9.140625" style="248"/>
    <col min="9983" max="9983" width="2.140625" style="248" customWidth="1"/>
    <col min="9984" max="9984" width="7" style="248" customWidth="1"/>
    <col min="9985" max="9985" width="1.5703125" style="248" customWidth="1"/>
    <col min="9986" max="9986" width="78.140625" style="248" customWidth="1"/>
    <col min="9987" max="9987" width="18.7109375" style="248" customWidth="1"/>
    <col min="9988" max="10238" width="9.140625" style="248"/>
    <col min="10239" max="10239" width="2.140625" style="248" customWidth="1"/>
    <col min="10240" max="10240" width="7" style="248" customWidth="1"/>
    <col min="10241" max="10241" width="1.5703125" style="248" customWidth="1"/>
    <col min="10242" max="10242" width="78.140625" style="248" customWidth="1"/>
    <col min="10243" max="10243" width="18.7109375" style="248" customWidth="1"/>
    <col min="10244" max="10494" width="9.140625" style="248"/>
    <col min="10495" max="10495" width="2.140625" style="248" customWidth="1"/>
    <col min="10496" max="10496" width="7" style="248" customWidth="1"/>
    <col min="10497" max="10497" width="1.5703125" style="248" customWidth="1"/>
    <col min="10498" max="10498" width="78.140625" style="248" customWidth="1"/>
    <col min="10499" max="10499" width="18.7109375" style="248" customWidth="1"/>
    <col min="10500" max="10750" width="9.140625" style="248"/>
    <col min="10751" max="10751" width="2.140625" style="248" customWidth="1"/>
    <col min="10752" max="10752" width="7" style="248" customWidth="1"/>
    <col min="10753" max="10753" width="1.5703125" style="248" customWidth="1"/>
    <col min="10754" max="10754" width="78.140625" style="248" customWidth="1"/>
    <col min="10755" max="10755" width="18.7109375" style="248" customWidth="1"/>
    <col min="10756" max="11006" width="9.140625" style="248"/>
    <col min="11007" max="11007" width="2.140625" style="248" customWidth="1"/>
    <col min="11008" max="11008" width="7" style="248" customWidth="1"/>
    <col min="11009" max="11009" width="1.5703125" style="248" customWidth="1"/>
    <col min="11010" max="11010" width="78.140625" style="248" customWidth="1"/>
    <col min="11011" max="11011" width="18.7109375" style="248" customWidth="1"/>
    <col min="11012" max="11262" width="9.140625" style="248"/>
    <col min="11263" max="11263" width="2.140625" style="248" customWidth="1"/>
    <col min="11264" max="11264" width="7" style="248" customWidth="1"/>
    <col min="11265" max="11265" width="1.5703125" style="248" customWidth="1"/>
    <col min="11266" max="11266" width="78.140625" style="248" customWidth="1"/>
    <col min="11267" max="11267" width="18.7109375" style="248" customWidth="1"/>
    <col min="11268" max="11518" width="9.140625" style="248"/>
    <col min="11519" max="11519" width="2.140625" style="248" customWidth="1"/>
    <col min="11520" max="11520" width="7" style="248" customWidth="1"/>
    <col min="11521" max="11521" width="1.5703125" style="248" customWidth="1"/>
    <col min="11522" max="11522" width="78.140625" style="248" customWidth="1"/>
    <col min="11523" max="11523" width="18.7109375" style="248" customWidth="1"/>
    <col min="11524" max="11774" width="9.140625" style="248"/>
    <col min="11775" max="11775" width="2.140625" style="248" customWidth="1"/>
    <col min="11776" max="11776" width="7" style="248" customWidth="1"/>
    <col min="11777" max="11777" width="1.5703125" style="248" customWidth="1"/>
    <col min="11778" max="11778" width="78.140625" style="248" customWidth="1"/>
    <col min="11779" max="11779" width="18.7109375" style="248" customWidth="1"/>
    <col min="11780" max="12030" width="9.140625" style="248"/>
    <col min="12031" max="12031" width="2.140625" style="248" customWidth="1"/>
    <col min="12032" max="12032" width="7" style="248" customWidth="1"/>
    <col min="12033" max="12033" width="1.5703125" style="248" customWidth="1"/>
    <col min="12034" max="12034" width="78.140625" style="248" customWidth="1"/>
    <col min="12035" max="12035" width="18.7109375" style="248" customWidth="1"/>
    <col min="12036" max="12286" width="9.140625" style="248"/>
    <col min="12287" max="12287" width="2.140625" style="248" customWidth="1"/>
    <col min="12288" max="12288" width="7" style="248" customWidth="1"/>
    <col min="12289" max="12289" width="1.5703125" style="248" customWidth="1"/>
    <col min="12290" max="12290" width="78.140625" style="248" customWidth="1"/>
    <col min="12291" max="12291" width="18.7109375" style="248" customWidth="1"/>
    <col min="12292" max="12542" width="9.140625" style="248"/>
    <col min="12543" max="12543" width="2.140625" style="248" customWidth="1"/>
    <col min="12544" max="12544" width="7" style="248" customWidth="1"/>
    <col min="12545" max="12545" width="1.5703125" style="248" customWidth="1"/>
    <col min="12546" max="12546" width="78.140625" style="248" customWidth="1"/>
    <col min="12547" max="12547" width="18.7109375" style="248" customWidth="1"/>
    <col min="12548" max="12798" width="9.140625" style="248"/>
    <col min="12799" max="12799" width="2.140625" style="248" customWidth="1"/>
    <col min="12800" max="12800" width="7" style="248" customWidth="1"/>
    <col min="12801" max="12801" width="1.5703125" style="248" customWidth="1"/>
    <col min="12802" max="12802" width="78.140625" style="248" customWidth="1"/>
    <col min="12803" max="12803" width="18.7109375" style="248" customWidth="1"/>
    <col min="12804" max="13054" width="9.140625" style="248"/>
    <col min="13055" max="13055" width="2.140625" style="248" customWidth="1"/>
    <col min="13056" max="13056" width="7" style="248" customWidth="1"/>
    <col min="13057" max="13057" width="1.5703125" style="248" customWidth="1"/>
    <col min="13058" max="13058" width="78.140625" style="248" customWidth="1"/>
    <col min="13059" max="13059" width="18.7109375" style="248" customWidth="1"/>
    <col min="13060" max="13310" width="9.140625" style="248"/>
    <col min="13311" max="13311" width="2.140625" style="248" customWidth="1"/>
    <col min="13312" max="13312" width="7" style="248" customWidth="1"/>
    <col min="13313" max="13313" width="1.5703125" style="248" customWidth="1"/>
    <col min="13314" max="13314" width="78.140625" style="248" customWidth="1"/>
    <col min="13315" max="13315" width="18.7109375" style="248" customWidth="1"/>
    <col min="13316" max="13566" width="9.140625" style="248"/>
    <col min="13567" max="13567" width="2.140625" style="248" customWidth="1"/>
    <col min="13568" max="13568" width="7" style="248" customWidth="1"/>
    <col min="13569" max="13569" width="1.5703125" style="248" customWidth="1"/>
    <col min="13570" max="13570" width="78.140625" style="248" customWidth="1"/>
    <col min="13571" max="13571" width="18.7109375" style="248" customWidth="1"/>
    <col min="13572" max="13822" width="9.140625" style="248"/>
    <col min="13823" max="13823" width="2.140625" style="248" customWidth="1"/>
    <col min="13824" max="13824" width="7" style="248" customWidth="1"/>
    <col min="13825" max="13825" width="1.5703125" style="248" customWidth="1"/>
    <col min="13826" max="13826" width="78.140625" style="248" customWidth="1"/>
    <col min="13827" max="13827" width="18.7109375" style="248" customWidth="1"/>
    <col min="13828" max="14078" width="9.140625" style="248"/>
    <col min="14079" max="14079" width="2.140625" style="248" customWidth="1"/>
    <col min="14080" max="14080" width="7" style="248" customWidth="1"/>
    <col min="14081" max="14081" width="1.5703125" style="248" customWidth="1"/>
    <col min="14082" max="14082" width="78.140625" style="248" customWidth="1"/>
    <col min="14083" max="14083" width="18.7109375" style="248" customWidth="1"/>
    <col min="14084" max="14334" width="9.140625" style="248"/>
    <col min="14335" max="14335" width="2.140625" style="248" customWidth="1"/>
    <col min="14336" max="14336" width="7" style="248" customWidth="1"/>
    <col min="14337" max="14337" width="1.5703125" style="248" customWidth="1"/>
    <col min="14338" max="14338" width="78.140625" style="248" customWidth="1"/>
    <col min="14339" max="14339" width="18.7109375" style="248" customWidth="1"/>
    <col min="14340" max="14590" width="9.140625" style="248"/>
    <col min="14591" max="14591" width="2.140625" style="248" customWidth="1"/>
    <col min="14592" max="14592" width="7" style="248" customWidth="1"/>
    <col min="14593" max="14593" width="1.5703125" style="248" customWidth="1"/>
    <col min="14594" max="14594" width="78.140625" style="248" customWidth="1"/>
    <col min="14595" max="14595" width="18.7109375" style="248" customWidth="1"/>
    <col min="14596" max="14846" width="9.140625" style="248"/>
    <col min="14847" max="14847" width="2.140625" style="248" customWidth="1"/>
    <col min="14848" max="14848" width="7" style="248" customWidth="1"/>
    <col min="14849" max="14849" width="1.5703125" style="248" customWidth="1"/>
    <col min="14850" max="14850" width="78.140625" style="248" customWidth="1"/>
    <col min="14851" max="14851" width="18.7109375" style="248" customWidth="1"/>
    <col min="14852" max="15102" width="9.140625" style="248"/>
    <col min="15103" max="15103" width="2.140625" style="248" customWidth="1"/>
    <col min="15104" max="15104" width="7" style="248" customWidth="1"/>
    <col min="15105" max="15105" width="1.5703125" style="248" customWidth="1"/>
    <col min="15106" max="15106" width="78.140625" style="248" customWidth="1"/>
    <col min="15107" max="15107" width="18.7109375" style="248" customWidth="1"/>
    <col min="15108" max="15358" width="9.140625" style="248"/>
    <col min="15359" max="15359" width="2.140625" style="248" customWidth="1"/>
    <col min="15360" max="15360" width="7" style="248" customWidth="1"/>
    <col min="15361" max="15361" width="1.5703125" style="248" customWidth="1"/>
    <col min="15362" max="15362" width="78.140625" style="248" customWidth="1"/>
    <col min="15363" max="15363" width="18.7109375" style="248" customWidth="1"/>
    <col min="15364" max="15614" width="9.140625" style="248"/>
    <col min="15615" max="15615" width="2.140625" style="248" customWidth="1"/>
    <col min="15616" max="15616" width="7" style="248" customWidth="1"/>
    <col min="15617" max="15617" width="1.5703125" style="248" customWidth="1"/>
    <col min="15618" max="15618" width="78.140625" style="248" customWidth="1"/>
    <col min="15619" max="15619" width="18.7109375" style="248" customWidth="1"/>
    <col min="15620" max="15870" width="9.140625" style="248"/>
    <col min="15871" max="15871" width="2.140625" style="248" customWidth="1"/>
    <col min="15872" max="15872" width="7" style="248" customWidth="1"/>
    <col min="15873" max="15873" width="1.5703125" style="248" customWidth="1"/>
    <col min="15874" max="15874" width="78.140625" style="248" customWidth="1"/>
    <col min="15875" max="15875" width="18.7109375" style="248" customWidth="1"/>
    <col min="15876" max="16126" width="9.140625" style="248"/>
    <col min="16127" max="16127" width="2.140625" style="248" customWidth="1"/>
    <col min="16128" max="16128" width="7" style="248" customWidth="1"/>
    <col min="16129" max="16129" width="1.5703125" style="248" customWidth="1"/>
    <col min="16130" max="16130" width="78.140625" style="248" customWidth="1"/>
    <col min="16131" max="16131" width="18.7109375" style="248" customWidth="1"/>
    <col min="16132" max="16384" width="9.140625" style="248"/>
  </cols>
  <sheetData>
    <row r="1" spans="1:22" s="240" customFormat="1" ht="15" customHeight="1">
      <c r="B1" s="241"/>
      <c r="C1" s="241"/>
      <c r="D1" s="241"/>
      <c r="E1" s="241"/>
      <c r="F1" s="241"/>
      <c r="G1" s="241"/>
      <c r="H1" s="241"/>
    </row>
    <row r="2" spans="1:22" s="1424" customFormat="1" ht="21" customHeight="1">
      <c r="A2" s="1422"/>
      <c r="B2" s="1422"/>
      <c r="C2" s="1422"/>
      <c r="D2" s="1422"/>
      <c r="E2" s="1423" t="s">
        <v>1025</v>
      </c>
      <c r="G2" s="1422"/>
      <c r="H2" s="1422"/>
      <c r="I2" s="1422"/>
      <c r="J2" s="1422"/>
    </row>
    <row r="3" spans="1:22" s="1424" customFormat="1" ht="21" customHeight="1">
      <c r="A3" s="1422"/>
      <c r="B3" s="1422"/>
      <c r="C3" s="1422"/>
      <c r="D3" s="1422"/>
      <c r="E3" s="1423" t="s">
        <v>146</v>
      </c>
      <c r="G3" s="1422"/>
      <c r="H3" s="1422"/>
      <c r="I3" s="1422"/>
      <c r="J3" s="1422"/>
    </row>
    <row r="4" spans="1:22" s="1426" customFormat="1" ht="17.25" customHeight="1">
      <c r="A4" s="1425"/>
      <c r="B4" s="1425"/>
      <c r="C4" s="1425"/>
      <c r="D4" s="1425"/>
      <c r="E4" s="1425"/>
      <c r="F4" s="1424"/>
      <c r="G4" s="1422"/>
      <c r="H4" s="1422"/>
      <c r="I4" s="1425"/>
      <c r="J4" s="1425"/>
    </row>
    <row r="5" spans="1:22" s="1432" customFormat="1" ht="22.5" customHeight="1">
      <c r="A5" s="1427"/>
      <c r="B5" s="1667" t="s">
        <v>1048</v>
      </c>
      <c r="C5" s="1667"/>
      <c r="D5" s="1667"/>
      <c r="E5" s="1667"/>
      <c r="F5" s="1424"/>
      <c r="G5" s="1422"/>
      <c r="H5" s="1422"/>
      <c r="I5" s="1428"/>
      <c r="J5" s="1429"/>
      <c r="K5" s="1430"/>
      <c r="L5" s="1430"/>
      <c r="M5" s="1430"/>
      <c r="N5" s="1431"/>
      <c r="O5" s="1431"/>
      <c r="P5" s="1431"/>
      <c r="Q5" s="1431"/>
      <c r="R5" s="1431"/>
      <c r="S5" s="1431"/>
      <c r="T5" s="1431"/>
      <c r="U5" s="1431"/>
      <c r="V5" s="1431"/>
    </row>
    <row r="6" spans="1:22" s="240" customFormat="1" ht="5.0999999999999996" customHeight="1">
      <c r="B6" s="241"/>
      <c r="C6" s="241"/>
      <c r="D6" s="241"/>
      <c r="E6" s="241"/>
      <c r="F6" s="1424"/>
      <c r="G6" s="1422"/>
      <c r="H6" s="1422"/>
      <c r="J6" s="241"/>
    </row>
    <row r="7" spans="1:22">
      <c r="A7" s="249"/>
      <c r="B7" s="1668" t="s">
        <v>151</v>
      </c>
      <c r="C7" s="1669"/>
      <c r="D7" s="1669"/>
      <c r="E7" s="1669"/>
      <c r="F7" s="250"/>
      <c r="G7" s="249"/>
      <c r="H7" s="249"/>
      <c r="I7" s="249"/>
      <c r="J7" s="249"/>
      <c r="K7" s="249"/>
      <c r="L7" s="249"/>
      <c r="M7" s="249"/>
      <c r="N7" s="249"/>
      <c r="O7" s="249"/>
      <c r="P7" s="249"/>
    </row>
    <row r="8" spans="1:22" ht="15">
      <c r="A8" s="249"/>
      <c r="B8" s="1670"/>
      <c r="C8" s="1671"/>
      <c r="D8" s="1671"/>
      <c r="E8" s="291" t="str">
        <f>+'Recap Total'!E10</f>
        <v>revG - 06/08/2018</v>
      </c>
      <c r="F8" s="251"/>
      <c r="G8" s="249"/>
      <c r="H8" s="249"/>
      <c r="I8" s="249"/>
      <c r="J8" s="249"/>
      <c r="K8" s="249"/>
      <c r="L8" s="249"/>
      <c r="M8" s="249"/>
      <c r="N8" s="249"/>
      <c r="O8" s="249"/>
      <c r="P8" s="249"/>
    </row>
    <row r="9" spans="1:22" ht="6" customHeight="1">
      <c r="A9" s="252"/>
      <c r="B9" s="253"/>
      <c r="C9" s="254"/>
      <c r="D9" s="254"/>
      <c r="E9" s="255"/>
      <c r="F9" s="256"/>
      <c r="G9" s="252"/>
      <c r="H9" s="252"/>
      <c r="I9" s="252"/>
      <c r="J9" s="252"/>
      <c r="K9" s="252"/>
      <c r="L9" s="252"/>
      <c r="M9" s="252"/>
      <c r="N9" s="252"/>
      <c r="O9" s="252"/>
      <c r="P9" s="252"/>
    </row>
    <row r="10" spans="1:22">
      <c r="A10" s="257"/>
      <c r="B10" s="258" t="s">
        <v>147</v>
      </c>
      <c r="C10" s="259"/>
      <c r="D10" s="260" t="s">
        <v>26</v>
      </c>
      <c r="E10" s="261" t="s">
        <v>25</v>
      </c>
      <c r="F10" s="262"/>
      <c r="G10" s="257"/>
      <c r="H10" s="257"/>
      <c r="I10" s="257"/>
      <c r="J10" s="257"/>
      <c r="K10" s="257"/>
      <c r="L10" s="257"/>
      <c r="M10" s="257"/>
      <c r="N10" s="257"/>
      <c r="O10" s="257"/>
      <c r="P10" s="257"/>
    </row>
    <row r="11" spans="1:22" ht="13.5" thickBot="1">
      <c r="A11" s="263"/>
      <c r="B11" s="264"/>
      <c r="C11" s="265"/>
      <c r="D11" s="266"/>
      <c r="E11" s="267" t="s">
        <v>33</v>
      </c>
      <c r="F11" s="268"/>
      <c r="G11" s="263"/>
      <c r="H11" s="263"/>
      <c r="I11" s="263"/>
      <c r="J11" s="263"/>
      <c r="K11" s="263"/>
      <c r="L11" s="263"/>
      <c r="M11" s="263"/>
      <c r="N11" s="263"/>
      <c r="O11" s="263"/>
      <c r="P11" s="263"/>
    </row>
    <row r="12" spans="1:22" ht="7.5" customHeight="1" thickTop="1">
      <c r="A12" s="263"/>
      <c r="B12" s="258"/>
      <c r="C12" s="259"/>
      <c r="D12" s="260"/>
      <c r="E12" s="269"/>
      <c r="F12" s="268"/>
      <c r="G12" s="263"/>
      <c r="H12" s="263"/>
      <c r="I12" s="263"/>
      <c r="J12" s="263"/>
      <c r="K12" s="263"/>
      <c r="L12" s="263"/>
      <c r="M12" s="263"/>
      <c r="N12" s="263"/>
      <c r="O12" s="263"/>
      <c r="P12" s="263"/>
    </row>
    <row r="13" spans="1:22">
      <c r="A13" s="263"/>
      <c r="B13" s="617" t="s">
        <v>17</v>
      </c>
      <c r="C13" s="618"/>
      <c r="D13" s="619" t="s">
        <v>1042</v>
      </c>
      <c r="E13" s="769">
        <f>SUBTOTAL(9,E15:E156)</f>
        <v>0</v>
      </c>
      <c r="F13" s="268"/>
      <c r="G13" s="263"/>
      <c r="H13" s="263"/>
      <c r="I13" s="263"/>
      <c r="J13" s="263"/>
      <c r="K13" s="263"/>
      <c r="L13" s="263"/>
      <c r="M13" s="263"/>
      <c r="N13" s="263"/>
      <c r="O13" s="263"/>
      <c r="P13" s="263"/>
    </row>
    <row r="14" spans="1:22" s="292" customFormat="1">
      <c r="A14" s="274"/>
      <c r="B14" s="1523"/>
      <c r="C14" s="1224"/>
      <c r="D14" s="1479"/>
      <c r="E14" s="1524"/>
      <c r="F14" s="272"/>
      <c r="G14" s="274"/>
      <c r="H14" s="274"/>
      <c r="I14" s="274"/>
      <c r="J14" s="274"/>
      <c r="K14" s="274"/>
      <c r="L14" s="274"/>
      <c r="M14" s="274"/>
      <c r="N14" s="274"/>
      <c r="O14" s="274"/>
      <c r="P14" s="274"/>
    </row>
    <row r="15" spans="1:22">
      <c r="A15" s="263"/>
      <c r="B15" s="617" t="s">
        <v>36</v>
      </c>
      <c r="C15" s="618"/>
      <c r="D15" s="619" t="s">
        <v>336</v>
      </c>
      <c r="E15" s="769">
        <f>SUBTOTAL(9,E16:E19)</f>
        <v>0</v>
      </c>
      <c r="F15" s="268"/>
      <c r="G15" s="263"/>
      <c r="H15" s="263"/>
      <c r="I15" s="263"/>
      <c r="J15" s="263"/>
      <c r="K15" s="263"/>
      <c r="L15" s="263"/>
      <c r="M15" s="263"/>
      <c r="N15" s="263"/>
      <c r="O15" s="263"/>
      <c r="P15" s="263"/>
    </row>
    <row r="16" spans="1:22" s="292" customFormat="1">
      <c r="A16" s="274"/>
      <c r="B16" s="295" t="str">
        <f>'BQ Site Construction'!B15</f>
        <v>A.1</v>
      </c>
      <c r="C16" s="296"/>
      <c r="D16" s="297" t="str">
        <f>'BQ Site Construction'!D15</f>
        <v>Surveying Services</v>
      </c>
      <c r="E16" s="1649">
        <f>'BQ Site Construction'!H15</f>
        <v>0</v>
      </c>
      <c r="F16" s="272"/>
      <c r="G16" s="274"/>
      <c r="H16" s="274"/>
      <c r="I16" s="274"/>
      <c r="J16" s="274"/>
      <c r="K16" s="274"/>
      <c r="L16" s="274"/>
      <c r="M16" s="274"/>
      <c r="N16" s="274"/>
      <c r="O16" s="274"/>
      <c r="P16" s="274"/>
    </row>
    <row r="17" spans="1:16" s="292" customFormat="1">
      <c r="A17" s="274"/>
      <c r="B17" s="295" t="str">
        <f>'BQ Site Construction'!B17</f>
        <v>A.2</v>
      </c>
      <c r="C17" s="296"/>
      <c r="D17" s="297" t="str">
        <f>'BQ Site Construction'!D17</f>
        <v>Temporary Facilities and Controls</v>
      </c>
      <c r="E17" s="1649">
        <f>'BQ Site Construction'!H17</f>
        <v>0</v>
      </c>
      <c r="F17" s="272"/>
      <c r="G17" s="274"/>
      <c r="H17" s="274"/>
      <c r="I17" s="274"/>
      <c r="J17" s="274"/>
      <c r="K17" s="274"/>
      <c r="L17" s="274"/>
      <c r="M17" s="274"/>
      <c r="N17" s="274"/>
      <c r="O17" s="274"/>
      <c r="P17" s="274"/>
    </row>
    <row r="18" spans="1:16" s="292" customFormat="1">
      <c r="A18" s="274"/>
      <c r="B18" s="295" t="str">
        <f>'BQ Site Construction'!B26</f>
        <v>A.3</v>
      </c>
      <c r="C18" s="296"/>
      <c r="D18" s="297" t="str">
        <f>'BQ Site Construction'!D26</f>
        <v>Mobilization and Demobilization</v>
      </c>
      <c r="E18" s="1649">
        <f>'BQ Site Construction'!H26</f>
        <v>0</v>
      </c>
      <c r="F18" s="272"/>
      <c r="G18" s="274"/>
      <c r="H18" s="274"/>
      <c r="I18" s="274"/>
      <c r="J18" s="274"/>
      <c r="K18" s="274"/>
      <c r="L18" s="274"/>
      <c r="M18" s="274"/>
      <c r="N18" s="274"/>
      <c r="O18" s="274"/>
      <c r="P18" s="274"/>
    </row>
    <row r="19" spans="1:16" s="292" customFormat="1">
      <c r="A19" s="274"/>
      <c r="B19" s="295"/>
      <c r="C19" s="296"/>
      <c r="D19" s="297"/>
      <c r="E19" s="298"/>
      <c r="F19" s="272"/>
      <c r="G19" s="274"/>
      <c r="H19" s="274"/>
      <c r="I19" s="274"/>
      <c r="J19" s="274"/>
      <c r="K19" s="274"/>
      <c r="L19" s="274"/>
      <c r="M19" s="274"/>
      <c r="N19" s="274"/>
      <c r="O19" s="274"/>
      <c r="P19" s="274"/>
    </row>
    <row r="20" spans="1:16">
      <c r="A20" s="263"/>
      <c r="B20" s="617" t="s">
        <v>24</v>
      </c>
      <c r="C20" s="618"/>
      <c r="D20" s="619" t="s">
        <v>163</v>
      </c>
      <c r="E20" s="769">
        <f>SUBTOTAL(9,E21:E30)</f>
        <v>0</v>
      </c>
      <c r="F20" s="268"/>
      <c r="G20" s="263"/>
      <c r="H20" s="263"/>
      <c r="I20" s="263"/>
      <c r="J20" s="263"/>
      <c r="K20" s="263"/>
      <c r="L20" s="263"/>
      <c r="M20" s="263"/>
      <c r="N20" s="263"/>
      <c r="O20" s="263"/>
      <c r="P20" s="263"/>
    </row>
    <row r="21" spans="1:16" s="292" customFormat="1">
      <c r="A21" s="274"/>
      <c r="B21" s="295" t="s">
        <v>441</v>
      </c>
      <c r="C21" s="296"/>
      <c r="D21" s="297" t="s">
        <v>337</v>
      </c>
      <c r="E21" s="1649">
        <f>+'BQ Site Construction'!H30</f>
        <v>0</v>
      </c>
      <c r="F21" s="272"/>
      <c r="G21" s="274"/>
      <c r="H21" s="274"/>
      <c r="I21" s="274"/>
      <c r="J21" s="274"/>
      <c r="K21" s="274"/>
      <c r="L21" s="274"/>
      <c r="M21" s="274"/>
      <c r="N21" s="274"/>
      <c r="O21" s="274"/>
      <c r="P21" s="274"/>
    </row>
    <row r="22" spans="1:16" s="292" customFormat="1">
      <c r="A22" s="274"/>
      <c r="B22" s="620" t="s">
        <v>442</v>
      </c>
      <c r="C22" s="296"/>
      <c r="D22" s="297" t="s">
        <v>347</v>
      </c>
      <c r="E22" s="1650">
        <f>+'BQ Site Construction'!H43</f>
        <v>0</v>
      </c>
      <c r="F22" s="272"/>
      <c r="G22" s="274"/>
      <c r="H22" s="274"/>
      <c r="I22" s="274"/>
      <c r="J22" s="274"/>
      <c r="K22" s="274"/>
      <c r="L22" s="274"/>
      <c r="M22" s="274"/>
      <c r="N22" s="274"/>
      <c r="O22" s="274"/>
      <c r="P22" s="274"/>
    </row>
    <row r="23" spans="1:16" s="292" customFormat="1">
      <c r="A23" s="274"/>
      <c r="B23" s="620" t="s">
        <v>443</v>
      </c>
      <c r="C23" s="296"/>
      <c r="D23" s="297" t="s">
        <v>355</v>
      </c>
      <c r="E23" s="1650">
        <f>+'BQ Site Construction'!H56</f>
        <v>0</v>
      </c>
      <c r="F23" s="272"/>
      <c r="G23" s="274"/>
      <c r="H23" s="274"/>
      <c r="I23" s="274"/>
      <c r="J23" s="274"/>
      <c r="K23" s="274"/>
      <c r="L23" s="274"/>
      <c r="M23" s="274"/>
      <c r="N23" s="274"/>
      <c r="O23" s="274"/>
      <c r="P23" s="274"/>
    </row>
    <row r="24" spans="1:16" s="292" customFormat="1">
      <c r="A24" s="274"/>
      <c r="B24" s="620" t="s">
        <v>444</v>
      </c>
      <c r="C24" s="296"/>
      <c r="D24" s="297" t="s">
        <v>366</v>
      </c>
      <c r="E24" s="1650">
        <f>+'BQ Site Construction'!H72</f>
        <v>0</v>
      </c>
      <c r="F24" s="272"/>
      <c r="G24" s="274"/>
      <c r="H24" s="274"/>
      <c r="I24" s="274"/>
      <c r="J24" s="274"/>
      <c r="K24" s="274"/>
      <c r="L24" s="274"/>
      <c r="M24" s="274"/>
      <c r="N24" s="274"/>
      <c r="O24" s="274"/>
      <c r="P24" s="274"/>
    </row>
    <row r="25" spans="1:16" s="292" customFormat="1">
      <c r="A25" s="274"/>
      <c r="B25" s="620" t="s">
        <v>445</v>
      </c>
      <c r="C25" s="296"/>
      <c r="D25" s="297" t="s">
        <v>394</v>
      </c>
      <c r="E25" s="1650">
        <f>'BQ Site Construction'!H116</f>
        <v>0</v>
      </c>
      <c r="F25" s="272"/>
      <c r="G25" s="274"/>
      <c r="H25" s="274"/>
      <c r="I25" s="274"/>
      <c r="J25" s="274"/>
      <c r="K25" s="274"/>
      <c r="L25" s="274"/>
      <c r="M25" s="274"/>
      <c r="N25" s="274"/>
      <c r="O25" s="274"/>
      <c r="P25" s="274"/>
    </row>
    <row r="26" spans="1:16" s="292" customFormat="1">
      <c r="A26" s="274"/>
      <c r="B26" s="620" t="s">
        <v>446</v>
      </c>
      <c r="C26" s="296"/>
      <c r="D26" s="297" t="s">
        <v>415</v>
      </c>
      <c r="E26" s="1650">
        <f>'BQ Site Construction'!H144</f>
        <v>0</v>
      </c>
      <c r="F26" s="272"/>
      <c r="G26" s="274"/>
      <c r="H26" s="274"/>
      <c r="I26" s="274"/>
      <c r="J26" s="274"/>
      <c r="K26" s="274"/>
      <c r="L26" s="274"/>
      <c r="M26" s="274"/>
      <c r="N26" s="274"/>
      <c r="O26" s="274"/>
      <c r="P26" s="274"/>
    </row>
    <row r="27" spans="1:16" s="292" customFormat="1">
      <c r="A27" s="274"/>
      <c r="B27" s="620" t="s">
        <v>447</v>
      </c>
      <c r="C27" s="296"/>
      <c r="D27" s="297" t="s">
        <v>418</v>
      </c>
      <c r="E27" s="1650">
        <f>'BQ Site Construction'!H149</f>
        <v>0</v>
      </c>
      <c r="F27" s="272"/>
      <c r="G27" s="274"/>
      <c r="H27" s="274"/>
      <c r="I27" s="274"/>
      <c r="J27" s="274"/>
      <c r="K27" s="274"/>
      <c r="L27" s="274"/>
      <c r="M27" s="274"/>
      <c r="N27" s="274"/>
      <c r="O27" s="274"/>
      <c r="P27" s="274"/>
    </row>
    <row r="28" spans="1:16" s="292" customFormat="1">
      <c r="A28" s="274"/>
      <c r="B28" s="620" t="s">
        <v>448</v>
      </c>
      <c r="C28" s="296"/>
      <c r="D28" s="297" t="s">
        <v>428</v>
      </c>
      <c r="E28" s="1650">
        <f>'BQ Site Construction'!H160</f>
        <v>0</v>
      </c>
      <c r="F28" s="272"/>
      <c r="G28" s="274"/>
      <c r="H28" s="274"/>
      <c r="I28" s="274"/>
      <c r="J28" s="274"/>
      <c r="K28" s="274"/>
      <c r="L28" s="274"/>
      <c r="M28" s="274"/>
      <c r="N28" s="274"/>
      <c r="O28" s="274"/>
      <c r="P28" s="274"/>
    </row>
    <row r="29" spans="1:16" s="292" customFormat="1">
      <c r="A29" s="274"/>
      <c r="B29" s="620" t="s">
        <v>449</v>
      </c>
      <c r="C29" s="296"/>
      <c r="D29" s="297" t="s">
        <v>431</v>
      </c>
      <c r="E29" s="1650">
        <f>'BQ Site Construction'!H169</f>
        <v>0</v>
      </c>
      <c r="F29" s="272"/>
      <c r="G29" s="274"/>
      <c r="H29" s="274"/>
      <c r="I29" s="274"/>
      <c r="J29" s="274"/>
      <c r="K29" s="274"/>
      <c r="L29" s="274"/>
      <c r="M29" s="274"/>
      <c r="N29" s="274"/>
      <c r="O29" s="274"/>
      <c r="P29" s="274"/>
    </row>
    <row r="30" spans="1:16" s="292" customFormat="1">
      <c r="A30" s="274"/>
      <c r="B30" s="295"/>
      <c r="C30" s="296"/>
      <c r="D30" s="297"/>
      <c r="E30" s="298"/>
      <c r="F30" s="272"/>
      <c r="G30" s="274"/>
      <c r="H30" s="274"/>
      <c r="I30" s="274"/>
      <c r="J30" s="274"/>
      <c r="K30" s="274"/>
      <c r="L30" s="274"/>
      <c r="M30" s="274"/>
      <c r="N30" s="274"/>
      <c r="O30" s="274"/>
      <c r="P30" s="274"/>
    </row>
    <row r="31" spans="1:16">
      <c r="A31" s="263"/>
      <c r="B31" s="617" t="s">
        <v>37</v>
      </c>
      <c r="C31" s="618"/>
      <c r="D31" s="619" t="s">
        <v>51</v>
      </c>
      <c r="E31" s="769">
        <f>SUBTOTAL(9,E32:E156)</f>
        <v>0</v>
      </c>
      <c r="F31" s="268"/>
      <c r="G31" s="263"/>
      <c r="H31" s="263"/>
      <c r="I31" s="263"/>
      <c r="J31" s="263"/>
      <c r="K31" s="263"/>
      <c r="L31" s="263"/>
      <c r="M31" s="263"/>
      <c r="N31" s="263"/>
      <c r="O31" s="263"/>
      <c r="P31" s="263"/>
    </row>
    <row r="32" spans="1:16">
      <c r="A32" s="263"/>
      <c r="B32" s="721" t="s">
        <v>784</v>
      </c>
      <c r="C32" s="293"/>
      <c r="D32" s="294" t="s">
        <v>84</v>
      </c>
      <c r="E32" s="722">
        <f>SUBTOTAL(9,E34:E131)</f>
        <v>0</v>
      </c>
      <c r="F32" s="1"/>
      <c r="G32" s="263"/>
      <c r="H32" s="263"/>
      <c r="I32" s="263"/>
    </row>
    <row r="33" spans="1:9">
      <c r="A33" s="263"/>
      <c r="B33" s="1469"/>
      <c r="C33" s="1470"/>
      <c r="D33" s="1471" t="s">
        <v>1033</v>
      </c>
      <c r="E33" s="1472"/>
      <c r="F33" s="1"/>
      <c r="G33" s="263"/>
      <c r="H33" s="263"/>
      <c r="I33" s="263"/>
    </row>
    <row r="34" spans="1:9">
      <c r="B34" s="299" t="s">
        <v>785</v>
      </c>
      <c r="C34" s="270"/>
      <c r="D34" s="271" t="s">
        <v>786</v>
      </c>
      <c r="E34" s="1650">
        <f>SUBTOTAL(9,E35:E52)</f>
        <v>0</v>
      </c>
      <c r="F34" s="272"/>
      <c r="H34" s="959"/>
    </row>
    <row r="35" spans="1:9">
      <c r="B35" s="299"/>
      <c r="C35" s="270"/>
      <c r="D35" s="1540" t="str">
        <f>'BQ Library'!D22</f>
        <v>Ground Floor Plan FFL ± 0.000</v>
      </c>
      <c r="E35" s="1650">
        <f>SUBTOTAL(9,E36:E38)</f>
        <v>0</v>
      </c>
      <c r="F35" s="272"/>
      <c r="H35" s="959"/>
    </row>
    <row r="36" spans="1:9">
      <c r="B36" s="301">
        <v>1</v>
      </c>
      <c r="C36" s="270"/>
      <c r="D36" s="273" t="s">
        <v>788</v>
      </c>
      <c r="E36" s="1651">
        <f>'BQ Library'!H23</f>
        <v>0</v>
      </c>
      <c r="F36" s="272"/>
      <c r="H36" s="959"/>
    </row>
    <row r="37" spans="1:9">
      <c r="B37" s="301">
        <f>+B36+1</f>
        <v>2</v>
      </c>
      <c r="C37" s="270"/>
      <c r="D37" s="273" t="s">
        <v>789</v>
      </c>
      <c r="E37" s="1651">
        <f>'BQ Library'!H40</f>
        <v>0</v>
      </c>
      <c r="F37" s="272"/>
      <c r="H37" s="959"/>
    </row>
    <row r="38" spans="1:9">
      <c r="B38" s="301">
        <f>+B37+1</f>
        <v>3</v>
      </c>
      <c r="C38" s="270"/>
      <c r="D38" s="273" t="s">
        <v>790</v>
      </c>
      <c r="E38" s="1651">
        <f>'BQ Library'!H120</f>
        <v>0</v>
      </c>
      <c r="F38" s="272"/>
      <c r="H38" s="959"/>
    </row>
    <row r="39" spans="1:9" ht="7.5" customHeight="1">
      <c r="B39" s="756"/>
      <c r="C39" s="270"/>
      <c r="D39" s="273"/>
      <c r="E39" s="1652"/>
      <c r="F39" s="272"/>
      <c r="H39" s="959"/>
    </row>
    <row r="40" spans="1:9">
      <c r="B40" s="299"/>
      <c r="C40" s="270"/>
      <c r="D40" s="1540" t="str">
        <f>'BQ Library'!D151</f>
        <v>First Floor Plan FFL + 5.200</v>
      </c>
      <c r="E40" s="1650">
        <f>SUBTOTAL(9,E41)</f>
        <v>0</v>
      </c>
      <c r="F40" s="272"/>
      <c r="H40" s="959"/>
    </row>
    <row r="41" spans="1:9">
      <c r="B41" s="301">
        <v>1</v>
      </c>
      <c r="C41" s="270"/>
      <c r="D41" s="273" t="s">
        <v>789</v>
      </c>
      <c r="E41" s="1651">
        <f>'BQ Library'!H152</f>
        <v>0</v>
      </c>
      <c r="F41" s="272"/>
      <c r="H41" s="959"/>
    </row>
    <row r="42" spans="1:9" ht="7.5" customHeight="1">
      <c r="B42" s="756"/>
      <c r="C42" s="270"/>
      <c r="D42" s="273"/>
      <c r="E42" s="1652"/>
      <c r="F42" s="272"/>
      <c r="H42" s="959"/>
    </row>
    <row r="43" spans="1:9">
      <c r="B43" s="299"/>
      <c r="C43" s="270"/>
      <c r="D43" s="1540" t="str">
        <f>'BQ Library'!D198</f>
        <v>Second Floor Plan FFL + 10.400</v>
      </c>
      <c r="E43" s="1650">
        <f>SUBTOTAL(9,E44)</f>
        <v>0</v>
      </c>
      <c r="F43" s="272"/>
      <c r="H43" s="959"/>
    </row>
    <row r="44" spans="1:9">
      <c r="B44" s="301">
        <v>1</v>
      </c>
      <c r="C44" s="270"/>
      <c r="D44" s="273" t="s">
        <v>789</v>
      </c>
      <c r="E44" s="1651">
        <f>'BQ Library'!H199</f>
        <v>0</v>
      </c>
      <c r="F44" s="272"/>
      <c r="H44" s="959"/>
    </row>
    <row r="45" spans="1:9" ht="7.5" customHeight="1">
      <c r="B45" s="756"/>
      <c r="C45" s="270"/>
      <c r="D45" s="273"/>
      <c r="E45" s="1652"/>
      <c r="F45" s="272"/>
      <c r="H45" s="959"/>
    </row>
    <row r="46" spans="1:9">
      <c r="B46" s="756"/>
      <c r="C46" s="270"/>
      <c r="D46" s="1540" t="str">
        <f>'BQ Library'!D244</f>
        <v>Top Floor FFL + 15.600</v>
      </c>
      <c r="E46" s="1650">
        <f>SUBTOTAL(9,E47)</f>
        <v>0</v>
      </c>
      <c r="F46" s="272"/>
      <c r="H46" s="959"/>
    </row>
    <row r="47" spans="1:9">
      <c r="B47" s="301">
        <v>1</v>
      </c>
      <c r="C47" s="270"/>
      <c r="D47" s="273" t="s">
        <v>789</v>
      </c>
      <c r="E47" s="1651">
        <f>'BQ Library'!H245</f>
        <v>0</v>
      </c>
      <c r="F47" s="272"/>
      <c r="H47" s="959"/>
    </row>
    <row r="48" spans="1:9" ht="7.5" customHeight="1">
      <c r="B48" s="756"/>
      <c r="C48" s="270"/>
      <c r="D48" s="273"/>
      <c r="E48" s="1652"/>
      <c r="F48" s="272"/>
      <c r="H48" s="959"/>
    </row>
    <row r="49" spans="2:8">
      <c r="B49" s="756"/>
      <c r="C49" s="270"/>
      <c r="D49" s="1540" t="str">
        <f>'BQ Library'!D271</f>
        <v xml:space="preserve">Roof Floor (TOC. +19.200) </v>
      </c>
      <c r="E49" s="1650">
        <f>SUBTOTAL(9,E50:E51)</f>
        <v>0</v>
      </c>
      <c r="F49" s="272"/>
      <c r="H49" s="959"/>
    </row>
    <row r="50" spans="2:8">
      <c r="B50" s="301">
        <v>1</v>
      </c>
      <c r="C50" s="270"/>
      <c r="D50" s="273" t="s">
        <v>789</v>
      </c>
      <c r="E50" s="1651">
        <f>'BQ Library'!H272</f>
        <v>0</v>
      </c>
      <c r="F50" s="272"/>
      <c r="H50" s="959"/>
    </row>
    <row r="51" spans="2:8">
      <c r="B51" s="301">
        <f>+B50+1</f>
        <v>2</v>
      </c>
      <c r="C51" s="270"/>
      <c r="D51" s="273" t="s">
        <v>790</v>
      </c>
      <c r="E51" s="1651">
        <f>'BQ Library'!H283</f>
        <v>0</v>
      </c>
      <c r="F51" s="272"/>
      <c r="H51" s="959"/>
    </row>
    <row r="52" spans="2:8">
      <c r="B52" s="301"/>
      <c r="C52" s="270"/>
      <c r="D52" s="273"/>
      <c r="E52" s="1653"/>
      <c r="F52" s="272"/>
    </row>
    <row r="53" spans="2:8">
      <c r="B53" s="299" t="s">
        <v>792</v>
      </c>
      <c r="C53" s="270"/>
      <c r="D53" s="271" t="s">
        <v>793</v>
      </c>
      <c r="E53" s="1653">
        <f>SUBTOTAL(9,E54:E92)</f>
        <v>0</v>
      </c>
      <c r="F53" s="272"/>
    </row>
    <row r="54" spans="2:8" s="757" customFormat="1">
      <c r="B54" s="299"/>
      <c r="C54" s="270"/>
      <c r="D54" s="273" t="str">
        <f>'BQ Library'!D294</f>
        <v>Ground Floor Plan FFL ± 0.000</v>
      </c>
      <c r="E54" s="1653">
        <f>SUBTOTAL(9,E55:E62)</f>
        <v>0</v>
      </c>
      <c r="F54" s="758"/>
    </row>
    <row r="55" spans="2:8">
      <c r="B55" s="301">
        <v>1</v>
      </c>
      <c r="C55" s="270"/>
      <c r="D55" s="273" t="s">
        <v>789</v>
      </c>
      <c r="E55" s="1654">
        <f>'BQ Library'!H295</f>
        <v>0</v>
      </c>
      <c r="F55" s="272"/>
    </row>
    <row r="56" spans="2:8">
      <c r="B56" s="301">
        <f t="shared" ref="B56:B62" si="0">B55+1</f>
        <v>2</v>
      </c>
      <c r="C56" s="270"/>
      <c r="D56" s="273" t="s">
        <v>802</v>
      </c>
      <c r="E56" s="1654">
        <f>'BQ Library'!H299</f>
        <v>0</v>
      </c>
      <c r="F56" s="272"/>
    </row>
    <row r="57" spans="2:8">
      <c r="B57" s="301">
        <f t="shared" si="0"/>
        <v>3</v>
      </c>
      <c r="C57" s="270"/>
      <c r="D57" s="273" t="s">
        <v>790</v>
      </c>
      <c r="E57" s="1654">
        <f>'BQ Library'!H306</f>
        <v>0</v>
      </c>
      <c r="F57" s="272"/>
    </row>
    <row r="58" spans="2:8">
      <c r="B58" s="301">
        <f t="shared" si="0"/>
        <v>4</v>
      </c>
      <c r="C58" s="270"/>
      <c r="D58" s="273" t="s">
        <v>803</v>
      </c>
      <c r="E58" s="1654">
        <f>'BQ Library'!H311</f>
        <v>0</v>
      </c>
      <c r="F58" s="272"/>
    </row>
    <row r="59" spans="2:8">
      <c r="B59" s="301">
        <f t="shared" si="0"/>
        <v>5</v>
      </c>
      <c r="C59" s="270"/>
      <c r="D59" s="273" t="s">
        <v>804</v>
      </c>
      <c r="E59" s="1654">
        <f>'BQ Library'!H316</f>
        <v>0</v>
      </c>
      <c r="F59" s="272"/>
    </row>
    <row r="60" spans="2:8">
      <c r="B60" s="301">
        <f t="shared" si="0"/>
        <v>6</v>
      </c>
      <c r="C60" s="270"/>
      <c r="D60" s="273" t="s">
        <v>805</v>
      </c>
      <c r="E60" s="1654">
        <f>'BQ Library'!H330</f>
        <v>0</v>
      </c>
      <c r="F60" s="272"/>
    </row>
    <row r="61" spans="2:8">
      <c r="B61" s="301">
        <f t="shared" si="0"/>
        <v>7</v>
      </c>
      <c r="C61" s="270"/>
      <c r="D61" s="273" t="s">
        <v>806</v>
      </c>
      <c r="E61" s="1654">
        <f>'BQ Library'!H368</f>
        <v>0</v>
      </c>
      <c r="F61" s="272"/>
    </row>
    <row r="62" spans="2:8">
      <c r="B62" s="301">
        <f t="shared" si="0"/>
        <v>8</v>
      </c>
      <c r="C62" s="270"/>
      <c r="D62" s="273" t="s">
        <v>70</v>
      </c>
      <c r="E62" s="1654">
        <f>'BQ Library'!H381</f>
        <v>0</v>
      </c>
      <c r="F62" s="272"/>
    </row>
    <row r="63" spans="2:8">
      <c r="B63" s="301"/>
      <c r="C63" s="270"/>
      <c r="D63" s="273"/>
      <c r="E63" s="1653"/>
      <c r="F63" s="272"/>
    </row>
    <row r="64" spans="2:8">
      <c r="B64" s="301"/>
      <c r="C64" s="270"/>
      <c r="D64" s="273" t="str">
        <f>'BQ Library'!D392</f>
        <v>First Floor Plan FFL + 5.200</v>
      </c>
      <c r="E64" s="1653">
        <f>SUBTOTAL(9,E65:E72)</f>
        <v>0</v>
      </c>
      <c r="F64" s="272"/>
    </row>
    <row r="65" spans="2:6">
      <c r="B65" s="301">
        <v>1</v>
      </c>
      <c r="C65" s="270"/>
      <c r="D65" s="273" t="s">
        <v>789</v>
      </c>
      <c r="E65" s="1654">
        <f>'BQ Library'!H393</f>
        <v>0</v>
      </c>
      <c r="F65" s="272"/>
    </row>
    <row r="66" spans="2:6">
      <c r="B66" s="301">
        <f t="shared" ref="B66:B72" si="1">B65+1</f>
        <v>2</v>
      </c>
      <c r="C66" s="270"/>
      <c r="D66" s="273" t="s">
        <v>802</v>
      </c>
      <c r="E66" s="1654">
        <f>'BQ Library'!H397</f>
        <v>0</v>
      </c>
      <c r="F66" s="272"/>
    </row>
    <row r="67" spans="2:6">
      <c r="B67" s="301">
        <f t="shared" si="1"/>
        <v>3</v>
      </c>
      <c r="C67" s="270"/>
      <c r="D67" s="273" t="s">
        <v>790</v>
      </c>
      <c r="E67" s="1654">
        <f>'BQ Library'!H404</f>
        <v>0</v>
      </c>
      <c r="F67" s="272"/>
    </row>
    <row r="68" spans="2:6">
      <c r="B68" s="301">
        <f t="shared" si="1"/>
        <v>4</v>
      </c>
      <c r="C68" s="270"/>
      <c r="D68" s="273" t="s">
        <v>803</v>
      </c>
      <c r="E68" s="1654">
        <f>'BQ Library'!H409</f>
        <v>0</v>
      </c>
      <c r="F68" s="272"/>
    </row>
    <row r="69" spans="2:6">
      <c r="B69" s="301">
        <f t="shared" si="1"/>
        <v>5</v>
      </c>
      <c r="C69" s="270"/>
      <c r="D69" s="273" t="s">
        <v>804</v>
      </c>
      <c r="E69" s="1654">
        <f>'BQ Library'!H420</f>
        <v>0</v>
      </c>
      <c r="F69" s="272"/>
    </row>
    <row r="70" spans="2:6">
      <c r="B70" s="301">
        <f t="shared" si="1"/>
        <v>6</v>
      </c>
      <c r="C70" s="270"/>
      <c r="D70" s="273" t="s">
        <v>805</v>
      </c>
      <c r="E70" s="1654">
        <f>'BQ Library'!H431</f>
        <v>0</v>
      </c>
      <c r="F70" s="272"/>
    </row>
    <row r="71" spans="2:6">
      <c r="B71" s="301">
        <f t="shared" si="1"/>
        <v>7</v>
      </c>
      <c r="C71" s="270"/>
      <c r="D71" s="273" t="s">
        <v>806</v>
      </c>
      <c r="E71" s="1654">
        <f>'BQ Library'!H461</f>
        <v>0</v>
      </c>
      <c r="F71" s="272"/>
    </row>
    <row r="72" spans="2:6">
      <c r="B72" s="301">
        <f t="shared" si="1"/>
        <v>8</v>
      </c>
      <c r="C72" s="270"/>
      <c r="D72" s="273" t="s">
        <v>70</v>
      </c>
      <c r="E72" s="1654">
        <f>'BQ Library'!H474</f>
        <v>0</v>
      </c>
      <c r="F72" s="272"/>
    </row>
    <row r="73" spans="2:6">
      <c r="B73" s="301"/>
      <c r="C73" s="270"/>
      <c r="D73" s="273"/>
      <c r="E73" s="1654"/>
      <c r="F73" s="272"/>
    </row>
    <row r="74" spans="2:6">
      <c r="B74" s="301"/>
      <c r="C74" s="270"/>
      <c r="D74" s="273" t="str">
        <f>'BQ Library'!D485</f>
        <v>Second Floor Plan FFL + 10.400</v>
      </c>
      <c r="E74" s="1653">
        <f>SUBTOTAL(9,E75:E82)</f>
        <v>0</v>
      </c>
      <c r="F74" s="272"/>
    </row>
    <row r="75" spans="2:6">
      <c r="B75" s="301">
        <v>1</v>
      </c>
      <c r="C75" s="270"/>
      <c r="D75" s="273" t="s">
        <v>789</v>
      </c>
      <c r="E75" s="1654">
        <f>'BQ Library'!H487</f>
        <v>0</v>
      </c>
      <c r="F75" s="272"/>
    </row>
    <row r="76" spans="2:6">
      <c r="B76" s="301">
        <f t="shared" ref="B76:B82" si="2">B75+1</f>
        <v>2</v>
      </c>
      <c r="C76" s="270"/>
      <c r="D76" s="273" t="s">
        <v>802</v>
      </c>
      <c r="E76" s="1654">
        <f>'BQ Library'!H491</f>
        <v>0</v>
      </c>
      <c r="F76" s="272"/>
    </row>
    <row r="77" spans="2:6">
      <c r="B77" s="301">
        <f t="shared" si="2"/>
        <v>3</v>
      </c>
      <c r="C77" s="270"/>
      <c r="D77" s="273" t="s">
        <v>790</v>
      </c>
      <c r="E77" s="1654">
        <f>'BQ Library'!H498</f>
        <v>0</v>
      </c>
      <c r="F77" s="272"/>
    </row>
    <row r="78" spans="2:6">
      <c r="B78" s="301">
        <f t="shared" si="2"/>
        <v>4</v>
      </c>
      <c r="C78" s="270"/>
      <c r="D78" s="273" t="s">
        <v>803</v>
      </c>
      <c r="E78" s="1654">
        <f>'BQ Library'!H503</f>
        <v>0</v>
      </c>
      <c r="F78" s="272"/>
    </row>
    <row r="79" spans="2:6">
      <c r="B79" s="301">
        <f t="shared" si="2"/>
        <v>5</v>
      </c>
      <c r="C79" s="270"/>
      <c r="D79" s="273" t="s">
        <v>804</v>
      </c>
      <c r="E79" s="1654">
        <f>'BQ Library'!H513</f>
        <v>0</v>
      </c>
      <c r="F79" s="272"/>
    </row>
    <row r="80" spans="2:6">
      <c r="B80" s="301">
        <f t="shared" si="2"/>
        <v>6</v>
      </c>
      <c r="C80" s="270"/>
      <c r="D80" s="273" t="s">
        <v>805</v>
      </c>
      <c r="E80" s="1654">
        <f>'BQ Library'!H525</f>
        <v>0</v>
      </c>
      <c r="F80" s="272"/>
    </row>
    <row r="81" spans="2:6">
      <c r="B81" s="301">
        <f t="shared" si="2"/>
        <v>7</v>
      </c>
      <c r="C81" s="270"/>
      <c r="D81" s="273" t="s">
        <v>806</v>
      </c>
      <c r="E81" s="1654">
        <f>'BQ Library'!H550</f>
        <v>0</v>
      </c>
      <c r="F81" s="272"/>
    </row>
    <row r="82" spans="2:6">
      <c r="B82" s="301">
        <f t="shared" si="2"/>
        <v>8</v>
      </c>
      <c r="C82" s="270"/>
      <c r="D82" s="273" t="s">
        <v>70</v>
      </c>
      <c r="E82" s="1654">
        <f>'BQ Library'!H563</f>
        <v>0</v>
      </c>
      <c r="F82" s="272"/>
    </row>
    <row r="83" spans="2:6">
      <c r="B83" s="301"/>
      <c r="C83" s="270"/>
      <c r="D83" s="273"/>
      <c r="E83" s="1654"/>
      <c r="F83" s="272"/>
    </row>
    <row r="84" spans="2:6">
      <c r="B84" s="301"/>
      <c r="C84" s="270"/>
      <c r="D84" s="1541" t="str">
        <f>'BQ Library'!D575</f>
        <v>Roof Floor Plan FFL + 15.600</v>
      </c>
      <c r="E84" s="1653">
        <f>SUBTOTAL(9,E85:E92)</f>
        <v>0</v>
      </c>
      <c r="F84" s="272"/>
    </row>
    <row r="85" spans="2:6">
      <c r="B85" s="301">
        <v>1</v>
      </c>
      <c r="C85" s="270"/>
      <c r="D85" s="273" t="s">
        <v>789</v>
      </c>
      <c r="E85" s="1654">
        <f>'BQ Library'!H577</f>
        <v>0</v>
      </c>
      <c r="F85" s="272"/>
    </row>
    <row r="86" spans="2:6">
      <c r="B86" s="301">
        <f t="shared" ref="B86:B92" si="3">B85+1</f>
        <v>2</v>
      </c>
      <c r="C86" s="270"/>
      <c r="D86" s="273" t="s">
        <v>802</v>
      </c>
      <c r="E86" s="1654">
        <f>'BQ Library'!H581</f>
        <v>0</v>
      </c>
      <c r="F86" s="272"/>
    </row>
    <row r="87" spans="2:6">
      <c r="B87" s="301">
        <f t="shared" si="3"/>
        <v>3</v>
      </c>
      <c r="C87" s="270"/>
      <c r="D87" s="273" t="s">
        <v>790</v>
      </c>
      <c r="E87" s="1654">
        <f>'BQ Library'!H588</f>
        <v>0</v>
      </c>
      <c r="F87" s="272"/>
    </row>
    <row r="88" spans="2:6">
      <c r="B88" s="301">
        <f t="shared" si="3"/>
        <v>4</v>
      </c>
      <c r="C88" s="270"/>
      <c r="D88" s="273" t="s">
        <v>803</v>
      </c>
      <c r="E88" s="1654">
        <f>'BQ Library'!H592</f>
        <v>0</v>
      </c>
      <c r="F88" s="272"/>
    </row>
    <row r="89" spans="2:6">
      <c r="B89" s="301">
        <f t="shared" si="3"/>
        <v>5</v>
      </c>
      <c r="C89" s="270"/>
      <c r="D89" s="273" t="s">
        <v>804</v>
      </c>
      <c r="E89" s="1654">
        <f>'BQ Library'!H602</f>
        <v>0</v>
      </c>
      <c r="F89" s="272"/>
    </row>
    <row r="90" spans="2:6">
      <c r="B90" s="301">
        <f t="shared" si="3"/>
        <v>6</v>
      </c>
      <c r="C90" s="270"/>
      <c r="D90" s="273" t="s">
        <v>805</v>
      </c>
      <c r="E90" s="1654">
        <f>'BQ Library'!H610</f>
        <v>0</v>
      </c>
      <c r="F90" s="272"/>
    </row>
    <row r="91" spans="2:6">
      <c r="B91" s="301">
        <f t="shared" si="3"/>
        <v>7</v>
      </c>
      <c r="C91" s="270"/>
      <c r="D91" s="273" t="s">
        <v>806</v>
      </c>
      <c r="E91" s="1654">
        <f>'BQ Library'!H633</f>
        <v>0</v>
      </c>
      <c r="F91" s="272"/>
    </row>
    <row r="92" spans="2:6">
      <c r="B92" s="301">
        <f t="shared" si="3"/>
        <v>8</v>
      </c>
      <c r="C92" s="270"/>
      <c r="D92" s="273" t="s">
        <v>70</v>
      </c>
      <c r="E92" s="1654">
        <f>'BQ Library'!H645</f>
        <v>0</v>
      </c>
      <c r="F92" s="272"/>
    </row>
    <row r="93" spans="2:6">
      <c r="B93" s="759"/>
      <c r="C93" s="270"/>
      <c r="D93" s="273"/>
      <c r="E93" s="1653"/>
      <c r="F93" s="272"/>
    </row>
    <row r="94" spans="2:6">
      <c r="B94" s="759" t="s">
        <v>794</v>
      </c>
      <c r="C94" s="270"/>
      <c r="D94" s="271" t="s">
        <v>795</v>
      </c>
      <c r="E94" s="1653">
        <f>SUBTOTAL(9,E95:E113)</f>
        <v>0</v>
      </c>
      <c r="F94" s="272"/>
    </row>
    <row r="95" spans="2:6">
      <c r="B95" s="759"/>
      <c r="C95" s="270"/>
      <c r="D95" s="1540" t="str">
        <f>'BQ Library'!D294</f>
        <v>Ground Floor Plan FFL ± 0.000</v>
      </c>
      <c r="E95" s="1653">
        <f>SUBTOTAL(9,E96:E98)</f>
        <v>0</v>
      </c>
      <c r="F95" s="272"/>
    </row>
    <row r="96" spans="2:6">
      <c r="B96" s="301">
        <v>1</v>
      </c>
      <c r="C96" s="270"/>
      <c r="D96" s="273" t="s">
        <v>800</v>
      </c>
      <c r="E96" s="1651">
        <f>'BQ Library'!H657</f>
        <v>0</v>
      </c>
      <c r="F96" s="272"/>
    </row>
    <row r="97" spans="2:6">
      <c r="B97" s="301">
        <f>+B109+1</f>
        <v>2</v>
      </c>
      <c r="C97" s="270"/>
      <c r="D97" s="273" t="s">
        <v>801</v>
      </c>
      <c r="E97" s="1652">
        <f>'BQ Library'!H691</f>
        <v>0</v>
      </c>
      <c r="F97" s="272"/>
    </row>
    <row r="98" spans="2:6">
      <c r="B98" s="301">
        <f>+B97+1</f>
        <v>3</v>
      </c>
      <c r="C98" s="270"/>
      <c r="D98" s="273" t="s">
        <v>795</v>
      </c>
      <c r="E98" s="1651">
        <f>'BQ Library'!H697</f>
        <v>0</v>
      </c>
      <c r="F98" s="272"/>
    </row>
    <row r="99" spans="2:6">
      <c r="B99" s="756"/>
      <c r="C99" s="270"/>
      <c r="D99" s="273"/>
      <c r="E99" s="1655"/>
      <c r="F99" s="272"/>
    </row>
    <row r="100" spans="2:6">
      <c r="B100" s="756"/>
      <c r="C100" s="270"/>
      <c r="D100" s="1540" t="str">
        <f>'BQ Library'!D908</f>
        <v>First Floor Plan FFL + 5.200</v>
      </c>
      <c r="E100" s="1653">
        <f>SUBTOTAL(9,E101:E102)</f>
        <v>0</v>
      </c>
      <c r="F100" s="272"/>
    </row>
    <row r="101" spans="2:6">
      <c r="B101" s="301">
        <v>1</v>
      </c>
      <c r="C101" s="270"/>
      <c r="D101" s="273" t="s">
        <v>800</v>
      </c>
      <c r="E101" s="1652">
        <f>'BQ Library'!H909</f>
        <v>0</v>
      </c>
      <c r="F101" s="272"/>
    </row>
    <row r="102" spans="2:6">
      <c r="B102" s="301">
        <f>+B101+1</f>
        <v>2</v>
      </c>
      <c r="C102" s="270"/>
      <c r="D102" s="273" t="s">
        <v>795</v>
      </c>
      <c r="E102" s="1652">
        <f>'BQ Library'!H936</f>
        <v>0</v>
      </c>
      <c r="F102" s="272"/>
    </row>
    <row r="103" spans="2:6">
      <c r="B103" s="756"/>
      <c r="C103" s="270"/>
      <c r="D103" s="273"/>
      <c r="E103" s="1655"/>
      <c r="F103" s="272"/>
    </row>
    <row r="104" spans="2:6">
      <c r="B104" s="756"/>
      <c r="C104" s="270"/>
      <c r="D104" s="1540" t="str">
        <f>'BQ Library'!D1099</f>
        <v>Second Floor Plan FFL + 10.400</v>
      </c>
      <c r="E104" s="1653">
        <f>SUBTOTAL(9,E105:E106)</f>
        <v>0</v>
      </c>
      <c r="F104" s="272"/>
    </row>
    <row r="105" spans="2:6">
      <c r="B105" s="301">
        <v>1</v>
      </c>
      <c r="C105" s="270"/>
      <c r="D105" s="273" t="s">
        <v>800</v>
      </c>
      <c r="E105" s="1652">
        <f>'BQ Library'!H1100</f>
        <v>0</v>
      </c>
      <c r="F105" s="272"/>
    </row>
    <row r="106" spans="2:6">
      <c r="B106" s="301">
        <f>+B105+1</f>
        <v>2</v>
      </c>
      <c r="C106" s="270"/>
      <c r="D106" s="273" t="s">
        <v>795</v>
      </c>
      <c r="E106" s="1652">
        <f>'BQ Library'!H1127</f>
        <v>0</v>
      </c>
      <c r="F106" s="272"/>
    </row>
    <row r="107" spans="2:6">
      <c r="B107" s="756"/>
      <c r="C107" s="270"/>
      <c r="D107" s="273"/>
      <c r="E107" s="1652"/>
      <c r="F107" s="272"/>
    </row>
    <row r="108" spans="2:6">
      <c r="B108" s="756"/>
      <c r="C108" s="270"/>
      <c r="D108" s="1540" t="str">
        <f>'BQ Library'!D1282</f>
        <v>Roof Floor Plan FFL + 15.600</v>
      </c>
      <c r="E108" s="1653">
        <f>SUBTOTAL(9,E109:E110)</f>
        <v>0</v>
      </c>
      <c r="F108" s="272"/>
    </row>
    <row r="109" spans="2:6">
      <c r="B109" s="301">
        <v>1</v>
      </c>
      <c r="C109" s="270"/>
      <c r="D109" s="273" t="s">
        <v>800</v>
      </c>
      <c r="E109" s="1652">
        <f>'BQ Library'!H1283</f>
        <v>0</v>
      </c>
      <c r="F109" s="272"/>
    </row>
    <row r="110" spans="2:6">
      <c r="B110" s="301">
        <f>+B109+1</f>
        <v>2</v>
      </c>
      <c r="C110" s="270"/>
      <c r="D110" s="273" t="s">
        <v>795</v>
      </c>
      <c r="E110" s="1652">
        <f>'BQ Library'!H1297</f>
        <v>0</v>
      </c>
      <c r="F110" s="272"/>
    </row>
    <row r="111" spans="2:6">
      <c r="B111" s="756"/>
      <c r="C111" s="270"/>
      <c r="D111" s="273"/>
      <c r="E111" s="1655"/>
      <c r="F111" s="272"/>
    </row>
    <row r="112" spans="2:6">
      <c r="B112" s="860"/>
      <c r="C112" s="861"/>
      <c r="D112" s="836" t="str">
        <f>'BQ Library'!D1430</f>
        <v xml:space="preserve">TESTING &amp; COMMISSIONING </v>
      </c>
      <c r="E112" s="1656">
        <f>'BQ Library'!H1430</f>
        <v>0</v>
      </c>
      <c r="F112" s="272"/>
    </row>
    <row r="113" spans="2:6">
      <c r="B113" s="860"/>
      <c r="C113" s="861"/>
      <c r="D113" s="836"/>
      <c r="E113" s="1656"/>
      <c r="F113" s="272"/>
    </row>
    <row r="114" spans="2:6">
      <c r="B114" s="759" t="s">
        <v>816</v>
      </c>
      <c r="C114" s="270"/>
      <c r="D114" s="271" t="s">
        <v>817</v>
      </c>
      <c r="E114" s="1653">
        <f>SUBTOTAL(9,E115:E130)</f>
        <v>0</v>
      </c>
      <c r="F114" s="272"/>
    </row>
    <row r="115" spans="2:6">
      <c r="B115" s="299"/>
      <c r="C115" s="270"/>
      <c r="D115" s="1540" t="str">
        <f>'BQ Library'!D1438</f>
        <v>Ground Floor Plan FFL ± 0.000</v>
      </c>
      <c r="E115" s="1653">
        <f>SUBTOTAL(9,E116:E117)</f>
        <v>0</v>
      </c>
      <c r="F115" s="272"/>
    </row>
    <row r="116" spans="2:6">
      <c r="B116" s="756">
        <v>1</v>
      </c>
      <c r="C116" s="761"/>
      <c r="D116" s="273" t="s">
        <v>800</v>
      </c>
      <c r="E116" s="1652">
        <f>'BQ Library'!H1439</f>
        <v>0</v>
      </c>
      <c r="F116" s="272"/>
    </row>
    <row r="117" spans="2:6">
      <c r="B117" s="301">
        <f t="shared" ref="B117" si="4">+B116+1</f>
        <v>2</v>
      </c>
      <c r="C117" s="761"/>
      <c r="D117" s="273" t="s">
        <v>817</v>
      </c>
      <c r="E117" s="1652">
        <f>'BQ Library'!H1494</f>
        <v>0</v>
      </c>
      <c r="F117" s="272"/>
    </row>
    <row r="118" spans="2:6">
      <c r="B118" s="756"/>
      <c r="C118" s="761"/>
      <c r="D118" s="273"/>
      <c r="E118" s="1652"/>
      <c r="F118" s="272"/>
    </row>
    <row r="119" spans="2:6">
      <c r="B119" s="299"/>
      <c r="C119" s="270"/>
      <c r="D119" s="1540" t="str">
        <f>'BQ Library'!D1599</f>
        <v>First Floor Plan FFL + 5.200</v>
      </c>
      <c r="E119" s="1653">
        <f>SUBTOTAL(9,E120:E121)</f>
        <v>0</v>
      </c>
      <c r="F119" s="272"/>
    </row>
    <row r="120" spans="2:6">
      <c r="B120" s="756">
        <v>1</v>
      </c>
      <c r="C120" s="761"/>
      <c r="D120" s="273" t="s">
        <v>800</v>
      </c>
      <c r="E120" s="1652">
        <f>'BQ Library'!H1600</f>
        <v>0</v>
      </c>
      <c r="F120" s="272"/>
    </row>
    <row r="121" spans="2:6">
      <c r="B121" s="301">
        <f t="shared" ref="B121" si="5">+B120+1</f>
        <v>2</v>
      </c>
      <c r="C121" s="761"/>
      <c r="D121" s="273" t="s">
        <v>817</v>
      </c>
      <c r="E121" s="1652">
        <f>'BQ Library'!H1638</f>
        <v>0</v>
      </c>
      <c r="F121" s="272"/>
    </row>
    <row r="122" spans="2:6">
      <c r="B122" s="756"/>
      <c r="C122" s="761"/>
      <c r="D122" s="273"/>
      <c r="E122" s="1652"/>
      <c r="F122" s="272"/>
    </row>
    <row r="123" spans="2:6">
      <c r="B123" s="299"/>
      <c r="C123" s="270"/>
      <c r="D123" s="1540" t="str">
        <f>'BQ Library'!D1714</f>
        <v>Second Floor Plan FFL + 10.400</v>
      </c>
      <c r="E123" s="1653">
        <f>SUBTOTAL(9,E124:E125)</f>
        <v>0</v>
      </c>
      <c r="F123" s="272"/>
    </row>
    <row r="124" spans="2:6">
      <c r="B124" s="756">
        <v>1</v>
      </c>
      <c r="C124" s="761"/>
      <c r="D124" s="273" t="s">
        <v>800</v>
      </c>
      <c r="E124" s="1652">
        <f>'BQ Library'!H1715</f>
        <v>0</v>
      </c>
      <c r="F124" s="272"/>
    </row>
    <row r="125" spans="2:6">
      <c r="B125" s="301">
        <f t="shared" ref="B125" si="6">+B124+1</f>
        <v>2</v>
      </c>
      <c r="C125" s="761"/>
      <c r="D125" s="273" t="s">
        <v>817</v>
      </c>
      <c r="E125" s="1652">
        <f>'BQ Library'!H1755</f>
        <v>0</v>
      </c>
      <c r="F125" s="272"/>
    </row>
    <row r="126" spans="2:6">
      <c r="B126" s="760"/>
      <c r="C126" s="270"/>
      <c r="D126" s="273"/>
      <c r="E126" s="1655"/>
      <c r="F126" s="272"/>
    </row>
    <row r="127" spans="2:6">
      <c r="B127" s="299"/>
      <c r="C127" s="270"/>
      <c r="D127" s="1540" t="str">
        <f>'BQ Library'!D1831</f>
        <v>Roof Floor Plan FFL + 15.600</v>
      </c>
      <c r="E127" s="1653">
        <f>SUBTOTAL(9,E128:E129)</f>
        <v>0</v>
      </c>
      <c r="F127" s="272"/>
    </row>
    <row r="128" spans="2:6">
      <c r="B128" s="756">
        <v>1</v>
      </c>
      <c r="C128" s="761"/>
      <c r="D128" s="273" t="s">
        <v>800</v>
      </c>
      <c r="E128" s="1652">
        <f>'BQ Library'!H1832</f>
        <v>0</v>
      </c>
      <c r="F128" s="272"/>
    </row>
    <row r="129" spans="1:16">
      <c r="B129" s="301">
        <f t="shared" ref="B129" si="7">+B128+1</f>
        <v>2</v>
      </c>
      <c r="C129" s="761"/>
      <c r="D129" s="273" t="s">
        <v>817</v>
      </c>
      <c r="E129" s="1652">
        <f>'BQ Library'!H1861</f>
        <v>0</v>
      </c>
      <c r="F129" s="272"/>
    </row>
    <row r="130" spans="1:16">
      <c r="B130" s="760"/>
      <c r="C130" s="270"/>
      <c r="D130" s="273"/>
      <c r="E130" s="1655"/>
      <c r="F130" s="272"/>
    </row>
    <row r="131" spans="1:16">
      <c r="B131" s="866"/>
      <c r="C131" s="861"/>
      <c r="D131" s="836"/>
      <c r="E131" s="867"/>
      <c r="F131" s="272"/>
    </row>
    <row r="132" spans="1:16">
      <c r="A132" s="263"/>
      <c r="B132" s="721" t="s">
        <v>818</v>
      </c>
      <c r="C132" s="293"/>
      <c r="D132" s="294" t="s">
        <v>152</v>
      </c>
      <c r="E132" s="722">
        <f>SUBTOTAL(9,E134:E156)</f>
        <v>0</v>
      </c>
      <c r="F132" s="1"/>
      <c r="G132" s="263"/>
      <c r="H132" s="263"/>
      <c r="I132" s="263"/>
    </row>
    <row r="133" spans="1:16">
      <c r="A133" s="263"/>
      <c r="B133" s="1469"/>
      <c r="C133" s="1470"/>
      <c r="D133" s="1471" t="s">
        <v>1034</v>
      </c>
      <c r="E133" s="1472"/>
      <c r="F133" s="1"/>
      <c r="G133" s="263"/>
      <c r="H133" s="263"/>
      <c r="I133" s="263"/>
    </row>
    <row r="134" spans="1:16">
      <c r="B134" s="299" t="s">
        <v>1040</v>
      </c>
      <c r="C134" s="270"/>
      <c r="D134" s="271" t="s">
        <v>786</v>
      </c>
      <c r="E134" s="1650">
        <f>SUBTOTAL(9,E135:E142)</f>
        <v>0</v>
      </c>
      <c r="F134" s="272"/>
    </row>
    <row r="135" spans="1:16">
      <c r="B135" s="299"/>
      <c r="C135" s="270"/>
      <c r="D135" s="1540" t="str">
        <f>'BQ Utility Building'!D22</f>
        <v>Slab (TOC ± 0.050)</v>
      </c>
      <c r="E135" s="1653">
        <f>SUBTOTAL(9,E136:E137)</f>
        <v>0</v>
      </c>
      <c r="F135" s="272"/>
    </row>
    <row r="136" spans="1:16">
      <c r="A136" s="263"/>
      <c r="B136" s="301">
        <v>1</v>
      </c>
      <c r="C136" s="270"/>
      <c r="D136" s="273" t="s">
        <v>788</v>
      </c>
      <c r="E136" s="1654">
        <f>'BQ Utility Building'!H23</f>
        <v>0</v>
      </c>
      <c r="F136" s="268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</row>
    <row r="137" spans="1:16">
      <c r="A137" s="263"/>
      <c r="B137" s="301">
        <f>+B136+1</f>
        <v>2</v>
      </c>
      <c r="C137" s="270"/>
      <c r="D137" s="273" t="s">
        <v>789</v>
      </c>
      <c r="E137" s="1654">
        <f>'BQ Utility Building'!H34</f>
        <v>0</v>
      </c>
      <c r="F137" s="268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</row>
    <row r="138" spans="1:16">
      <c r="A138" s="263"/>
      <c r="B138" s="756"/>
      <c r="C138" s="270"/>
      <c r="D138" s="273"/>
      <c r="E138" s="1657"/>
      <c r="F138" s="268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</row>
    <row r="139" spans="1:16">
      <c r="B139" s="299"/>
      <c r="C139" s="270"/>
      <c r="D139" s="1540" t="str">
        <f>'BQ Utility Building'!D58</f>
        <v>Roof (TOC ± 4.150)</v>
      </c>
      <c r="E139" s="1653">
        <f>SUBTOTAL(9,E140:E141)</f>
        <v>0</v>
      </c>
      <c r="F139" s="272"/>
    </row>
    <row r="140" spans="1:16">
      <c r="A140" s="263"/>
      <c r="B140" s="301">
        <v>1</v>
      </c>
      <c r="C140" s="270"/>
      <c r="D140" s="273" t="s">
        <v>789</v>
      </c>
      <c r="E140" s="1657">
        <f>'BQ Utility Building'!H59</f>
        <v>0</v>
      </c>
      <c r="F140" s="268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</row>
    <row r="141" spans="1:16">
      <c r="A141" s="263"/>
      <c r="B141" s="301">
        <f>+B140+1</f>
        <v>2</v>
      </c>
      <c r="C141" s="270"/>
      <c r="D141" s="273" t="s">
        <v>790</v>
      </c>
      <c r="E141" s="1657">
        <f>'BQ Utility Building'!H70</f>
        <v>0</v>
      </c>
      <c r="F141" s="268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</row>
    <row r="142" spans="1:16">
      <c r="A142" s="263"/>
      <c r="B142" s="756"/>
      <c r="C142" s="270"/>
      <c r="D142" s="273"/>
      <c r="E142" s="1657"/>
      <c r="F142" s="268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</row>
    <row r="143" spans="1:16">
      <c r="B143" s="299" t="s">
        <v>1041</v>
      </c>
      <c r="C143" s="270"/>
      <c r="D143" s="271" t="s">
        <v>793</v>
      </c>
      <c r="E143" s="1653">
        <f>SUBTOTAL(9,E144:E149)</f>
        <v>0</v>
      </c>
      <c r="F143" s="272"/>
    </row>
    <row r="144" spans="1:16">
      <c r="A144" s="263"/>
      <c r="B144" s="301">
        <v>1</v>
      </c>
      <c r="C144" s="270"/>
      <c r="D144" s="273" t="s">
        <v>802</v>
      </c>
      <c r="E144" s="1654">
        <f>'BQ Utility Building'!H80</f>
        <v>0</v>
      </c>
      <c r="F144" s="268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</row>
    <row r="145" spans="1:16">
      <c r="A145" s="263"/>
      <c r="B145" s="301">
        <f>B144+1</f>
        <v>2</v>
      </c>
      <c r="C145" s="270"/>
      <c r="D145" s="273" t="s">
        <v>790</v>
      </c>
      <c r="E145" s="1654">
        <f>'BQ Utility Building'!H87</f>
        <v>0</v>
      </c>
      <c r="F145" s="268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</row>
    <row r="146" spans="1:16">
      <c r="A146" s="263"/>
      <c r="B146" s="301">
        <f>B145+1</f>
        <v>3</v>
      </c>
      <c r="C146" s="270"/>
      <c r="D146" s="273" t="s">
        <v>803</v>
      </c>
      <c r="E146" s="1654">
        <f>'BQ Utility Building'!H93</f>
        <v>0</v>
      </c>
      <c r="F146" s="268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</row>
    <row r="147" spans="1:16">
      <c r="A147" s="263"/>
      <c r="B147" s="301">
        <f>B146+1</f>
        <v>4</v>
      </c>
      <c r="C147" s="270"/>
      <c r="D147" s="273" t="s">
        <v>804</v>
      </c>
      <c r="E147" s="1654">
        <f>'BQ Utility Building'!H101</f>
        <v>0</v>
      </c>
      <c r="F147" s="268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</row>
    <row r="148" spans="1:16">
      <c r="A148" s="263"/>
      <c r="B148" s="301">
        <f>B147+1</f>
        <v>5</v>
      </c>
      <c r="C148" s="270"/>
      <c r="D148" s="273" t="s">
        <v>805</v>
      </c>
      <c r="E148" s="1654">
        <f>'BQ Utility Building'!H110</f>
        <v>0</v>
      </c>
      <c r="F148" s="268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</row>
    <row r="149" spans="1:16">
      <c r="A149" s="263"/>
      <c r="B149" s="299"/>
      <c r="C149" s="270"/>
      <c r="D149" s="271"/>
      <c r="E149" s="1649"/>
      <c r="F149" s="268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</row>
    <row r="150" spans="1:16">
      <c r="A150" s="263"/>
      <c r="B150" s="760" t="s">
        <v>821</v>
      </c>
      <c r="C150" s="270"/>
      <c r="D150" s="271" t="s">
        <v>795</v>
      </c>
      <c r="E150" s="1653">
        <f>SUBTOTAL(9,E151:E152)</f>
        <v>0</v>
      </c>
      <c r="F150" s="268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</row>
    <row r="151" spans="1:16">
      <c r="A151" s="263"/>
      <c r="B151" s="756">
        <v>1</v>
      </c>
      <c r="C151" s="761"/>
      <c r="D151" s="273" t="s">
        <v>795</v>
      </c>
      <c r="E151" s="1657">
        <f>+'BQ Utility Building'!H123</f>
        <v>0</v>
      </c>
      <c r="F151" s="268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</row>
    <row r="152" spans="1:16">
      <c r="A152" s="263"/>
      <c r="B152" s="760"/>
      <c r="C152" s="270"/>
      <c r="D152" s="271"/>
      <c r="E152" s="1650"/>
      <c r="F152" s="268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</row>
    <row r="153" spans="1:16">
      <c r="A153" s="263"/>
      <c r="B153" s="760" t="s">
        <v>822</v>
      </c>
      <c r="C153" s="270"/>
      <c r="D153" s="271" t="s">
        <v>817</v>
      </c>
      <c r="E153" s="1653">
        <f>SUBTOTAL(9,E154:E155)</f>
        <v>0</v>
      </c>
      <c r="F153" s="268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</row>
    <row r="154" spans="1:16">
      <c r="A154" s="263"/>
      <c r="B154" s="766">
        <v>1</v>
      </c>
      <c r="C154" s="767"/>
      <c r="D154" s="768" t="s">
        <v>817</v>
      </c>
      <c r="E154" s="1658">
        <f>'BQ Utility Building'!H167</f>
        <v>0</v>
      </c>
      <c r="F154" s="268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</row>
    <row r="155" spans="1:16" ht="7.5" customHeight="1">
      <c r="A155" s="263"/>
      <c r="B155" s="762"/>
      <c r="C155" s="763"/>
      <c r="D155" s="764"/>
      <c r="E155" s="1659"/>
      <c r="F155" s="268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</row>
    <row r="156" spans="1:16" ht="5.25" customHeight="1">
      <c r="A156" s="263"/>
      <c r="B156" s="306"/>
      <c r="C156" s="307"/>
      <c r="D156" s="308"/>
      <c r="E156" s="1660"/>
      <c r="F156" s="268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</row>
    <row r="157" spans="1:16">
      <c r="A157" s="263"/>
      <c r="B157" s="310"/>
      <c r="C157" s="311"/>
      <c r="D157" s="313"/>
      <c r="E157" s="312"/>
      <c r="F157" s="268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</row>
    <row r="158" spans="1:16" ht="6.75" customHeight="1">
      <c r="A158" s="275"/>
      <c r="B158" s="276"/>
      <c r="C158" s="277"/>
      <c r="D158" s="278"/>
      <c r="E158" s="279"/>
      <c r="F158" s="280"/>
    </row>
    <row r="159" spans="1:16">
      <c r="A159" s="280"/>
      <c r="B159" s="281"/>
      <c r="C159" s="280"/>
      <c r="D159" s="280"/>
      <c r="E159" s="282"/>
      <c r="F159" s="280"/>
    </row>
    <row r="160" spans="1:16">
      <c r="E160" s="428"/>
    </row>
    <row r="161" spans="5:5">
      <c r="E161" s="770"/>
    </row>
    <row r="162" spans="5:5">
      <c r="E162" s="772"/>
    </row>
    <row r="163" spans="5:5">
      <c r="E163" s="771"/>
    </row>
    <row r="164" spans="5:5">
      <c r="E164" s="959"/>
    </row>
  </sheetData>
  <mergeCells count="3">
    <mergeCell ref="B8:D8"/>
    <mergeCell ref="B5:E5"/>
    <mergeCell ref="B7:E7"/>
  </mergeCells>
  <printOptions horizontalCentered="1"/>
  <pageMargins left="0" right="0" top="0.5" bottom="0.5" header="0.31496062992126" footer="0.31496062992126"/>
  <pageSetup paperSize="9" scale="88" orientation="portrait" r:id="rId1"/>
  <headerFooter>
    <oddFooter xml:space="preserve">&amp;R&amp;"Arial,Regular"&amp;9&amp;P from &amp;N       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72"/>
  <sheetViews>
    <sheetView view="pageBreakPreview" zoomScaleSheetLayoutView="100" workbookViewId="0">
      <selection activeCell="D19" sqref="D19"/>
    </sheetView>
  </sheetViews>
  <sheetFormatPr defaultRowHeight="15"/>
  <cols>
    <col min="1" max="1" width="3.42578125" style="8" customWidth="1"/>
    <col min="2" max="2" width="6.7109375" style="612" customWidth="1"/>
    <col min="3" max="3" width="4" style="833" customWidth="1"/>
    <col min="4" max="4" width="63.7109375" style="8" customWidth="1"/>
    <col min="5" max="5" width="6.7109375" style="613" customWidth="1"/>
    <col min="6" max="6" width="11.7109375" style="342" customWidth="1"/>
    <col min="7" max="7" width="15.7109375" style="614" customWidth="1"/>
    <col min="8" max="8" width="20.7109375" style="615" customWidth="1"/>
    <col min="9" max="9" width="5.42578125" style="16" customWidth="1"/>
    <col min="10" max="10" width="15.7109375" style="900" bestFit="1" customWidth="1"/>
    <col min="11" max="11" width="17.85546875" style="882" customWidth="1"/>
    <col min="12" max="12" width="13.140625" style="616" customWidth="1"/>
    <col min="13" max="13" width="21.28515625" style="7" customWidth="1"/>
    <col min="14" max="256" width="9.140625" style="8"/>
    <col min="257" max="257" width="2.28515625" style="8" customWidth="1"/>
    <col min="258" max="258" width="7" style="8" customWidth="1"/>
    <col min="259" max="259" width="2.85546875" style="8" customWidth="1"/>
    <col min="260" max="260" width="55.5703125" style="8" customWidth="1"/>
    <col min="261" max="261" width="9" style="8" customWidth="1"/>
    <col min="262" max="262" width="12.140625" style="8" customWidth="1"/>
    <col min="263" max="263" width="18.140625" style="8" customWidth="1"/>
    <col min="264" max="264" width="19" style="8" customWidth="1"/>
    <col min="265" max="265" width="4" style="8" customWidth="1"/>
    <col min="266" max="267" width="16.42578125" style="8" customWidth="1"/>
    <col min="268" max="268" width="13.140625" style="8" customWidth="1"/>
    <col min="269" max="269" width="9.28515625" style="8" customWidth="1"/>
    <col min="270" max="512" width="9.140625" style="8"/>
    <col min="513" max="513" width="2.28515625" style="8" customWidth="1"/>
    <col min="514" max="514" width="7" style="8" customWidth="1"/>
    <col min="515" max="515" width="2.85546875" style="8" customWidth="1"/>
    <col min="516" max="516" width="55.5703125" style="8" customWidth="1"/>
    <col min="517" max="517" width="9" style="8" customWidth="1"/>
    <col min="518" max="518" width="12.140625" style="8" customWidth="1"/>
    <col min="519" max="519" width="18.140625" style="8" customWidth="1"/>
    <col min="520" max="520" width="19" style="8" customWidth="1"/>
    <col min="521" max="521" width="4" style="8" customWidth="1"/>
    <col min="522" max="523" width="16.42578125" style="8" customWidth="1"/>
    <col min="524" max="524" width="13.140625" style="8" customWidth="1"/>
    <col min="525" max="525" width="9.28515625" style="8" customWidth="1"/>
    <col min="526" max="768" width="9.140625" style="8"/>
    <col min="769" max="769" width="2.28515625" style="8" customWidth="1"/>
    <col min="770" max="770" width="7" style="8" customWidth="1"/>
    <col min="771" max="771" width="2.85546875" style="8" customWidth="1"/>
    <col min="772" max="772" width="55.5703125" style="8" customWidth="1"/>
    <col min="773" max="773" width="9" style="8" customWidth="1"/>
    <col min="774" max="774" width="12.140625" style="8" customWidth="1"/>
    <col min="775" max="775" width="18.140625" style="8" customWidth="1"/>
    <col min="776" max="776" width="19" style="8" customWidth="1"/>
    <col min="777" max="777" width="4" style="8" customWidth="1"/>
    <col min="778" max="779" width="16.42578125" style="8" customWidth="1"/>
    <col min="780" max="780" width="13.140625" style="8" customWidth="1"/>
    <col min="781" max="781" width="9.28515625" style="8" customWidth="1"/>
    <col min="782" max="1024" width="9.140625" style="8"/>
    <col min="1025" max="1025" width="2.28515625" style="8" customWidth="1"/>
    <col min="1026" max="1026" width="7" style="8" customWidth="1"/>
    <col min="1027" max="1027" width="2.85546875" style="8" customWidth="1"/>
    <col min="1028" max="1028" width="55.5703125" style="8" customWidth="1"/>
    <col min="1029" max="1029" width="9" style="8" customWidth="1"/>
    <col min="1030" max="1030" width="12.140625" style="8" customWidth="1"/>
    <col min="1031" max="1031" width="18.140625" style="8" customWidth="1"/>
    <col min="1032" max="1032" width="19" style="8" customWidth="1"/>
    <col min="1033" max="1033" width="4" style="8" customWidth="1"/>
    <col min="1034" max="1035" width="16.42578125" style="8" customWidth="1"/>
    <col min="1036" max="1036" width="13.140625" style="8" customWidth="1"/>
    <col min="1037" max="1037" width="9.28515625" style="8" customWidth="1"/>
    <col min="1038" max="1280" width="9.140625" style="8"/>
    <col min="1281" max="1281" width="2.28515625" style="8" customWidth="1"/>
    <col min="1282" max="1282" width="7" style="8" customWidth="1"/>
    <col min="1283" max="1283" width="2.85546875" style="8" customWidth="1"/>
    <col min="1284" max="1284" width="55.5703125" style="8" customWidth="1"/>
    <col min="1285" max="1285" width="9" style="8" customWidth="1"/>
    <col min="1286" max="1286" width="12.140625" style="8" customWidth="1"/>
    <col min="1287" max="1287" width="18.140625" style="8" customWidth="1"/>
    <col min="1288" max="1288" width="19" style="8" customWidth="1"/>
    <col min="1289" max="1289" width="4" style="8" customWidth="1"/>
    <col min="1290" max="1291" width="16.42578125" style="8" customWidth="1"/>
    <col min="1292" max="1292" width="13.140625" style="8" customWidth="1"/>
    <col min="1293" max="1293" width="9.28515625" style="8" customWidth="1"/>
    <col min="1294" max="1536" width="9.140625" style="8"/>
    <col min="1537" max="1537" width="2.28515625" style="8" customWidth="1"/>
    <col min="1538" max="1538" width="7" style="8" customWidth="1"/>
    <col min="1539" max="1539" width="2.85546875" style="8" customWidth="1"/>
    <col min="1540" max="1540" width="55.5703125" style="8" customWidth="1"/>
    <col min="1541" max="1541" width="9" style="8" customWidth="1"/>
    <col min="1542" max="1542" width="12.140625" style="8" customWidth="1"/>
    <col min="1543" max="1543" width="18.140625" style="8" customWidth="1"/>
    <col min="1544" max="1544" width="19" style="8" customWidth="1"/>
    <col min="1545" max="1545" width="4" style="8" customWidth="1"/>
    <col min="1546" max="1547" width="16.42578125" style="8" customWidth="1"/>
    <col min="1548" max="1548" width="13.140625" style="8" customWidth="1"/>
    <col min="1549" max="1549" width="9.28515625" style="8" customWidth="1"/>
    <col min="1550" max="1792" width="9.140625" style="8"/>
    <col min="1793" max="1793" width="2.28515625" style="8" customWidth="1"/>
    <col min="1794" max="1794" width="7" style="8" customWidth="1"/>
    <col min="1795" max="1795" width="2.85546875" style="8" customWidth="1"/>
    <col min="1796" max="1796" width="55.5703125" style="8" customWidth="1"/>
    <col min="1797" max="1797" width="9" style="8" customWidth="1"/>
    <col min="1798" max="1798" width="12.140625" style="8" customWidth="1"/>
    <col min="1799" max="1799" width="18.140625" style="8" customWidth="1"/>
    <col min="1800" max="1800" width="19" style="8" customWidth="1"/>
    <col min="1801" max="1801" width="4" style="8" customWidth="1"/>
    <col min="1802" max="1803" width="16.42578125" style="8" customWidth="1"/>
    <col min="1804" max="1804" width="13.140625" style="8" customWidth="1"/>
    <col min="1805" max="1805" width="9.28515625" style="8" customWidth="1"/>
    <col min="1806" max="2048" width="9.140625" style="8"/>
    <col min="2049" max="2049" width="2.28515625" style="8" customWidth="1"/>
    <col min="2050" max="2050" width="7" style="8" customWidth="1"/>
    <col min="2051" max="2051" width="2.85546875" style="8" customWidth="1"/>
    <col min="2052" max="2052" width="55.5703125" style="8" customWidth="1"/>
    <col min="2053" max="2053" width="9" style="8" customWidth="1"/>
    <col min="2054" max="2054" width="12.140625" style="8" customWidth="1"/>
    <col min="2055" max="2055" width="18.140625" style="8" customWidth="1"/>
    <col min="2056" max="2056" width="19" style="8" customWidth="1"/>
    <col min="2057" max="2057" width="4" style="8" customWidth="1"/>
    <col min="2058" max="2059" width="16.42578125" style="8" customWidth="1"/>
    <col min="2060" max="2060" width="13.140625" style="8" customWidth="1"/>
    <col min="2061" max="2061" width="9.28515625" style="8" customWidth="1"/>
    <col min="2062" max="2304" width="9.140625" style="8"/>
    <col min="2305" max="2305" width="2.28515625" style="8" customWidth="1"/>
    <col min="2306" max="2306" width="7" style="8" customWidth="1"/>
    <col min="2307" max="2307" width="2.85546875" style="8" customWidth="1"/>
    <col min="2308" max="2308" width="55.5703125" style="8" customWidth="1"/>
    <col min="2309" max="2309" width="9" style="8" customWidth="1"/>
    <col min="2310" max="2310" width="12.140625" style="8" customWidth="1"/>
    <col min="2311" max="2311" width="18.140625" style="8" customWidth="1"/>
    <col min="2312" max="2312" width="19" style="8" customWidth="1"/>
    <col min="2313" max="2313" width="4" style="8" customWidth="1"/>
    <col min="2314" max="2315" width="16.42578125" style="8" customWidth="1"/>
    <col min="2316" max="2316" width="13.140625" style="8" customWidth="1"/>
    <col min="2317" max="2317" width="9.28515625" style="8" customWidth="1"/>
    <col min="2318" max="2560" width="9.140625" style="8"/>
    <col min="2561" max="2561" width="2.28515625" style="8" customWidth="1"/>
    <col min="2562" max="2562" width="7" style="8" customWidth="1"/>
    <col min="2563" max="2563" width="2.85546875" style="8" customWidth="1"/>
    <col min="2564" max="2564" width="55.5703125" style="8" customWidth="1"/>
    <col min="2565" max="2565" width="9" style="8" customWidth="1"/>
    <col min="2566" max="2566" width="12.140625" style="8" customWidth="1"/>
    <col min="2567" max="2567" width="18.140625" style="8" customWidth="1"/>
    <col min="2568" max="2568" width="19" style="8" customWidth="1"/>
    <col min="2569" max="2569" width="4" style="8" customWidth="1"/>
    <col min="2570" max="2571" width="16.42578125" style="8" customWidth="1"/>
    <col min="2572" max="2572" width="13.140625" style="8" customWidth="1"/>
    <col min="2573" max="2573" width="9.28515625" style="8" customWidth="1"/>
    <col min="2574" max="2816" width="9.140625" style="8"/>
    <col min="2817" max="2817" width="2.28515625" style="8" customWidth="1"/>
    <col min="2818" max="2818" width="7" style="8" customWidth="1"/>
    <col min="2819" max="2819" width="2.85546875" style="8" customWidth="1"/>
    <col min="2820" max="2820" width="55.5703125" style="8" customWidth="1"/>
    <col min="2821" max="2821" width="9" style="8" customWidth="1"/>
    <col min="2822" max="2822" width="12.140625" style="8" customWidth="1"/>
    <col min="2823" max="2823" width="18.140625" style="8" customWidth="1"/>
    <col min="2824" max="2824" width="19" style="8" customWidth="1"/>
    <col min="2825" max="2825" width="4" style="8" customWidth="1"/>
    <col min="2826" max="2827" width="16.42578125" style="8" customWidth="1"/>
    <col min="2828" max="2828" width="13.140625" style="8" customWidth="1"/>
    <col min="2829" max="2829" width="9.28515625" style="8" customWidth="1"/>
    <col min="2830" max="3072" width="9.140625" style="8"/>
    <col min="3073" max="3073" width="2.28515625" style="8" customWidth="1"/>
    <col min="3074" max="3074" width="7" style="8" customWidth="1"/>
    <col min="3075" max="3075" width="2.85546875" style="8" customWidth="1"/>
    <col min="3076" max="3076" width="55.5703125" style="8" customWidth="1"/>
    <col min="3077" max="3077" width="9" style="8" customWidth="1"/>
    <col min="3078" max="3078" width="12.140625" style="8" customWidth="1"/>
    <col min="3079" max="3079" width="18.140625" style="8" customWidth="1"/>
    <col min="3080" max="3080" width="19" style="8" customWidth="1"/>
    <col min="3081" max="3081" width="4" style="8" customWidth="1"/>
    <col min="3082" max="3083" width="16.42578125" style="8" customWidth="1"/>
    <col min="3084" max="3084" width="13.140625" style="8" customWidth="1"/>
    <col min="3085" max="3085" width="9.28515625" style="8" customWidth="1"/>
    <col min="3086" max="3328" width="9.140625" style="8"/>
    <col min="3329" max="3329" width="2.28515625" style="8" customWidth="1"/>
    <col min="3330" max="3330" width="7" style="8" customWidth="1"/>
    <col min="3331" max="3331" width="2.85546875" style="8" customWidth="1"/>
    <col min="3332" max="3332" width="55.5703125" style="8" customWidth="1"/>
    <col min="3333" max="3333" width="9" style="8" customWidth="1"/>
    <col min="3334" max="3334" width="12.140625" style="8" customWidth="1"/>
    <col min="3335" max="3335" width="18.140625" style="8" customWidth="1"/>
    <col min="3336" max="3336" width="19" style="8" customWidth="1"/>
    <col min="3337" max="3337" width="4" style="8" customWidth="1"/>
    <col min="3338" max="3339" width="16.42578125" style="8" customWidth="1"/>
    <col min="3340" max="3340" width="13.140625" style="8" customWidth="1"/>
    <col min="3341" max="3341" width="9.28515625" style="8" customWidth="1"/>
    <col min="3342" max="3584" width="9.140625" style="8"/>
    <col min="3585" max="3585" width="2.28515625" style="8" customWidth="1"/>
    <col min="3586" max="3586" width="7" style="8" customWidth="1"/>
    <col min="3587" max="3587" width="2.85546875" style="8" customWidth="1"/>
    <col min="3588" max="3588" width="55.5703125" style="8" customWidth="1"/>
    <col min="3589" max="3589" width="9" style="8" customWidth="1"/>
    <col min="3590" max="3590" width="12.140625" style="8" customWidth="1"/>
    <col min="3591" max="3591" width="18.140625" style="8" customWidth="1"/>
    <col min="3592" max="3592" width="19" style="8" customWidth="1"/>
    <col min="3593" max="3593" width="4" style="8" customWidth="1"/>
    <col min="3594" max="3595" width="16.42578125" style="8" customWidth="1"/>
    <col min="3596" max="3596" width="13.140625" style="8" customWidth="1"/>
    <col min="3597" max="3597" width="9.28515625" style="8" customWidth="1"/>
    <col min="3598" max="3840" width="9.140625" style="8"/>
    <col min="3841" max="3841" width="2.28515625" style="8" customWidth="1"/>
    <col min="3842" max="3842" width="7" style="8" customWidth="1"/>
    <col min="3843" max="3843" width="2.85546875" style="8" customWidth="1"/>
    <col min="3844" max="3844" width="55.5703125" style="8" customWidth="1"/>
    <col min="3845" max="3845" width="9" style="8" customWidth="1"/>
    <col min="3846" max="3846" width="12.140625" style="8" customWidth="1"/>
    <col min="3847" max="3847" width="18.140625" style="8" customWidth="1"/>
    <col min="3848" max="3848" width="19" style="8" customWidth="1"/>
    <col min="3849" max="3849" width="4" style="8" customWidth="1"/>
    <col min="3850" max="3851" width="16.42578125" style="8" customWidth="1"/>
    <col min="3852" max="3852" width="13.140625" style="8" customWidth="1"/>
    <col min="3853" max="3853" width="9.28515625" style="8" customWidth="1"/>
    <col min="3854" max="4096" width="9.140625" style="8"/>
    <col min="4097" max="4097" width="2.28515625" style="8" customWidth="1"/>
    <col min="4098" max="4098" width="7" style="8" customWidth="1"/>
    <col min="4099" max="4099" width="2.85546875" style="8" customWidth="1"/>
    <col min="4100" max="4100" width="55.5703125" style="8" customWidth="1"/>
    <col min="4101" max="4101" width="9" style="8" customWidth="1"/>
    <col min="4102" max="4102" width="12.140625" style="8" customWidth="1"/>
    <col min="4103" max="4103" width="18.140625" style="8" customWidth="1"/>
    <col min="4104" max="4104" width="19" style="8" customWidth="1"/>
    <col min="4105" max="4105" width="4" style="8" customWidth="1"/>
    <col min="4106" max="4107" width="16.42578125" style="8" customWidth="1"/>
    <col min="4108" max="4108" width="13.140625" style="8" customWidth="1"/>
    <col min="4109" max="4109" width="9.28515625" style="8" customWidth="1"/>
    <col min="4110" max="4352" width="9.140625" style="8"/>
    <col min="4353" max="4353" width="2.28515625" style="8" customWidth="1"/>
    <col min="4354" max="4354" width="7" style="8" customWidth="1"/>
    <col min="4355" max="4355" width="2.85546875" style="8" customWidth="1"/>
    <col min="4356" max="4356" width="55.5703125" style="8" customWidth="1"/>
    <col min="4357" max="4357" width="9" style="8" customWidth="1"/>
    <col min="4358" max="4358" width="12.140625" style="8" customWidth="1"/>
    <col min="4359" max="4359" width="18.140625" style="8" customWidth="1"/>
    <col min="4360" max="4360" width="19" style="8" customWidth="1"/>
    <col min="4361" max="4361" width="4" style="8" customWidth="1"/>
    <col min="4362" max="4363" width="16.42578125" style="8" customWidth="1"/>
    <col min="4364" max="4364" width="13.140625" style="8" customWidth="1"/>
    <col min="4365" max="4365" width="9.28515625" style="8" customWidth="1"/>
    <col min="4366" max="4608" width="9.140625" style="8"/>
    <col min="4609" max="4609" width="2.28515625" style="8" customWidth="1"/>
    <col min="4610" max="4610" width="7" style="8" customWidth="1"/>
    <col min="4611" max="4611" width="2.85546875" style="8" customWidth="1"/>
    <col min="4612" max="4612" width="55.5703125" style="8" customWidth="1"/>
    <col min="4613" max="4613" width="9" style="8" customWidth="1"/>
    <col min="4614" max="4614" width="12.140625" style="8" customWidth="1"/>
    <col min="4615" max="4615" width="18.140625" style="8" customWidth="1"/>
    <col min="4616" max="4616" width="19" style="8" customWidth="1"/>
    <col min="4617" max="4617" width="4" style="8" customWidth="1"/>
    <col min="4618" max="4619" width="16.42578125" style="8" customWidth="1"/>
    <col min="4620" max="4620" width="13.140625" style="8" customWidth="1"/>
    <col min="4621" max="4621" width="9.28515625" style="8" customWidth="1"/>
    <col min="4622" max="4864" width="9.140625" style="8"/>
    <col min="4865" max="4865" width="2.28515625" style="8" customWidth="1"/>
    <col min="4866" max="4866" width="7" style="8" customWidth="1"/>
    <col min="4867" max="4867" width="2.85546875" style="8" customWidth="1"/>
    <col min="4868" max="4868" width="55.5703125" style="8" customWidth="1"/>
    <col min="4869" max="4869" width="9" style="8" customWidth="1"/>
    <col min="4870" max="4870" width="12.140625" style="8" customWidth="1"/>
    <col min="4871" max="4871" width="18.140625" style="8" customWidth="1"/>
    <col min="4872" max="4872" width="19" style="8" customWidth="1"/>
    <col min="4873" max="4873" width="4" style="8" customWidth="1"/>
    <col min="4874" max="4875" width="16.42578125" style="8" customWidth="1"/>
    <col min="4876" max="4876" width="13.140625" style="8" customWidth="1"/>
    <col min="4877" max="4877" width="9.28515625" style="8" customWidth="1"/>
    <col min="4878" max="5120" width="9.140625" style="8"/>
    <col min="5121" max="5121" width="2.28515625" style="8" customWidth="1"/>
    <col min="5122" max="5122" width="7" style="8" customWidth="1"/>
    <col min="5123" max="5123" width="2.85546875" style="8" customWidth="1"/>
    <col min="5124" max="5124" width="55.5703125" style="8" customWidth="1"/>
    <col min="5125" max="5125" width="9" style="8" customWidth="1"/>
    <col min="5126" max="5126" width="12.140625" style="8" customWidth="1"/>
    <col min="5127" max="5127" width="18.140625" style="8" customWidth="1"/>
    <col min="5128" max="5128" width="19" style="8" customWidth="1"/>
    <col min="5129" max="5129" width="4" style="8" customWidth="1"/>
    <col min="5130" max="5131" width="16.42578125" style="8" customWidth="1"/>
    <col min="5132" max="5132" width="13.140625" style="8" customWidth="1"/>
    <col min="5133" max="5133" width="9.28515625" style="8" customWidth="1"/>
    <col min="5134" max="5376" width="9.140625" style="8"/>
    <col min="5377" max="5377" width="2.28515625" style="8" customWidth="1"/>
    <col min="5378" max="5378" width="7" style="8" customWidth="1"/>
    <col min="5379" max="5379" width="2.85546875" style="8" customWidth="1"/>
    <col min="5380" max="5380" width="55.5703125" style="8" customWidth="1"/>
    <col min="5381" max="5381" width="9" style="8" customWidth="1"/>
    <col min="5382" max="5382" width="12.140625" style="8" customWidth="1"/>
    <col min="5383" max="5383" width="18.140625" style="8" customWidth="1"/>
    <col min="5384" max="5384" width="19" style="8" customWidth="1"/>
    <col min="5385" max="5385" width="4" style="8" customWidth="1"/>
    <col min="5386" max="5387" width="16.42578125" style="8" customWidth="1"/>
    <col min="5388" max="5388" width="13.140625" style="8" customWidth="1"/>
    <col min="5389" max="5389" width="9.28515625" style="8" customWidth="1"/>
    <col min="5390" max="5632" width="9.140625" style="8"/>
    <col min="5633" max="5633" width="2.28515625" style="8" customWidth="1"/>
    <col min="5634" max="5634" width="7" style="8" customWidth="1"/>
    <col min="5635" max="5635" width="2.85546875" style="8" customWidth="1"/>
    <col min="5636" max="5636" width="55.5703125" style="8" customWidth="1"/>
    <col min="5637" max="5637" width="9" style="8" customWidth="1"/>
    <col min="5638" max="5638" width="12.140625" style="8" customWidth="1"/>
    <col min="5639" max="5639" width="18.140625" style="8" customWidth="1"/>
    <col min="5640" max="5640" width="19" style="8" customWidth="1"/>
    <col min="5641" max="5641" width="4" style="8" customWidth="1"/>
    <col min="5642" max="5643" width="16.42578125" style="8" customWidth="1"/>
    <col min="5644" max="5644" width="13.140625" style="8" customWidth="1"/>
    <col min="5645" max="5645" width="9.28515625" style="8" customWidth="1"/>
    <col min="5646" max="5888" width="9.140625" style="8"/>
    <col min="5889" max="5889" width="2.28515625" style="8" customWidth="1"/>
    <col min="5890" max="5890" width="7" style="8" customWidth="1"/>
    <col min="5891" max="5891" width="2.85546875" style="8" customWidth="1"/>
    <col min="5892" max="5892" width="55.5703125" style="8" customWidth="1"/>
    <col min="5893" max="5893" width="9" style="8" customWidth="1"/>
    <col min="5894" max="5894" width="12.140625" style="8" customWidth="1"/>
    <col min="5895" max="5895" width="18.140625" style="8" customWidth="1"/>
    <col min="5896" max="5896" width="19" style="8" customWidth="1"/>
    <col min="5897" max="5897" width="4" style="8" customWidth="1"/>
    <col min="5898" max="5899" width="16.42578125" style="8" customWidth="1"/>
    <col min="5900" max="5900" width="13.140625" style="8" customWidth="1"/>
    <col min="5901" max="5901" width="9.28515625" style="8" customWidth="1"/>
    <col min="5902" max="6144" width="9.140625" style="8"/>
    <col min="6145" max="6145" width="2.28515625" style="8" customWidth="1"/>
    <col min="6146" max="6146" width="7" style="8" customWidth="1"/>
    <col min="6147" max="6147" width="2.85546875" style="8" customWidth="1"/>
    <col min="6148" max="6148" width="55.5703125" style="8" customWidth="1"/>
    <col min="6149" max="6149" width="9" style="8" customWidth="1"/>
    <col min="6150" max="6150" width="12.140625" style="8" customWidth="1"/>
    <col min="6151" max="6151" width="18.140625" style="8" customWidth="1"/>
    <col min="6152" max="6152" width="19" style="8" customWidth="1"/>
    <col min="6153" max="6153" width="4" style="8" customWidth="1"/>
    <col min="6154" max="6155" width="16.42578125" style="8" customWidth="1"/>
    <col min="6156" max="6156" width="13.140625" style="8" customWidth="1"/>
    <col min="6157" max="6157" width="9.28515625" style="8" customWidth="1"/>
    <col min="6158" max="6400" width="9.140625" style="8"/>
    <col min="6401" max="6401" width="2.28515625" style="8" customWidth="1"/>
    <col min="6402" max="6402" width="7" style="8" customWidth="1"/>
    <col min="6403" max="6403" width="2.85546875" style="8" customWidth="1"/>
    <col min="6404" max="6404" width="55.5703125" style="8" customWidth="1"/>
    <col min="6405" max="6405" width="9" style="8" customWidth="1"/>
    <col min="6406" max="6406" width="12.140625" style="8" customWidth="1"/>
    <col min="6407" max="6407" width="18.140625" style="8" customWidth="1"/>
    <col min="6408" max="6408" width="19" style="8" customWidth="1"/>
    <col min="6409" max="6409" width="4" style="8" customWidth="1"/>
    <col min="6410" max="6411" width="16.42578125" style="8" customWidth="1"/>
    <col min="6412" max="6412" width="13.140625" style="8" customWidth="1"/>
    <col min="6413" max="6413" width="9.28515625" style="8" customWidth="1"/>
    <col min="6414" max="6656" width="9.140625" style="8"/>
    <col min="6657" max="6657" width="2.28515625" style="8" customWidth="1"/>
    <col min="6658" max="6658" width="7" style="8" customWidth="1"/>
    <col min="6659" max="6659" width="2.85546875" style="8" customWidth="1"/>
    <col min="6660" max="6660" width="55.5703125" style="8" customWidth="1"/>
    <col min="6661" max="6661" width="9" style="8" customWidth="1"/>
    <col min="6662" max="6662" width="12.140625" style="8" customWidth="1"/>
    <col min="6663" max="6663" width="18.140625" style="8" customWidth="1"/>
    <col min="6664" max="6664" width="19" style="8" customWidth="1"/>
    <col min="6665" max="6665" width="4" style="8" customWidth="1"/>
    <col min="6666" max="6667" width="16.42578125" style="8" customWidth="1"/>
    <col min="6668" max="6668" width="13.140625" style="8" customWidth="1"/>
    <col min="6669" max="6669" width="9.28515625" style="8" customWidth="1"/>
    <col min="6670" max="6912" width="9.140625" style="8"/>
    <col min="6913" max="6913" width="2.28515625" style="8" customWidth="1"/>
    <col min="6914" max="6914" width="7" style="8" customWidth="1"/>
    <col min="6915" max="6915" width="2.85546875" style="8" customWidth="1"/>
    <col min="6916" max="6916" width="55.5703125" style="8" customWidth="1"/>
    <col min="6917" max="6917" width="9" style="8" customWidth="1"/>
    <col min="6918" max="6918" width="12.140625" style="8" customWidth="1"/>
    <col min="6919" max="6919" width="18.140625" style="8" customWidth="1"/>
    <col min="6920" max="6920" width="19" style="8" customWidth="1"/>
    <col min="6921" max="6921" width="4" style="8" customWidth="1"/>
    <col min="6922" max="6923" width="16.42578125" style="8" customWidth="1"/>
    <col min="6924" max="6924" width="13.140625" style="8" customWidth="1"/>
    <col min="6925" max="6925" width="9.28515625" style="8" customWidth="1"/>
    <col min="6926" max="7168" width="9.140625" style="8"/>
    <col min="7169" max="7169" width="2.28515625" style="8" customWidth="1"/>
    <col min="7170" max="7170" width="7" style="8" customWidth="1"/>
    <col min="7171" max="7171" width="2.85546875" style="8" customWidth="1"/>
    <col min="7172" max="7172" width="55.5703125" style="8" customWidth="1"/>
    <col min="7173" max="7173" width="9" style="8" customWidth="1"/>
    <col min="7174" max="7174" width="12.140625" style="8" customWidth="1"/>
    <col min="7175" max="7175" width="18.140625" style="8" customWidth="1"/>
    <col min="7176" max="7176" width="19" style="8" customWidth="1"/>
    <col min="7177" max="7177" width="4" style="8" customWidth="1"/>
    <col min="7178" max="7179" width="16.42578125" style="8" customWidth="1"/>
    <col min="7180" max="7180" width="13.140625" style="8" customWidth="1"/>
    <col min="7181" max="7181" width="9.28515625" style="8" customWidth="1"/>
    <col min="7182" max="7424" width="9.140625" style="8"/>
    <col min="7425" max="7425" width="2.28515625" style="8" customWidth="1"/>
    <col min="7426" max="7426" width="7" style="8" customWidth="1"/>
    <col min="7427" max="7427" width="2.85546875" style="8" customWidth="1"/>
    <col min="7428" max="7428" width="55.5703125" style="8" customWidth="1"/>
    <col min="7429" max="7429" width="9" style="8" customWidth="1"/>
    <col min="7430" max="7430" width="12.140625" style="8" customWidth="1"/>
    <col min="7431" max="7431" width="18.140625" style="8" customWidth="1"/>
    <col min="7432" max="7432" width="19" style="8" customWidth="1"/>
    <col min="7433" max="7433" width="4" style="8" customWidth="1"/>
    <col min="7434" max="7435" width="16.42578125" style="8" customWidth="1"/>
    <col min="7436" max="7436" width="13.140625" style="8" customWidth="1"/>
    <col min="7437" max="7437" width="9.28515625" style="8" customWidth="1"/>
    <col min="7438" max="7680" width="9.140625" style="8"/>
    <col min="7681" max="7681" width="2.28515625" style="8" customWidth="1"/>
    <col min="7682" max="7682" width="7" style="8" customWidth="1"/>
    <col min="7683" max="7683" width="2.85546875" style="8" customWidth="1"/>
    <col min="7684" max="7684" width="55.5703125" style="8" customWidth="1"/>
    <col min="7685" max="7685" width="9" style="8" customWidth="1"/>
    <col min="7686" max="7686" width="12.140625" style="8" customWidth="1"/>
    <col min="7687" max="7687" width="18.140625" style="8" customWidth="1"/>
    <col min="7688" max="7688" width="19" style="8" customWidth="1"/>
    <col min="7689" max="7689" width="4" style="8" customWidth="1"/>
    <col min="7690" max="7691" width="16.42578125" style="8" customWidth="1"/>
    <col min="7692" max="7692" width="13.140625" style="8" customWidth="1"/>
    <col min="7693" max="7693" width="9.28515625" style="8" customWidth="1"/>
    <col min="7694" max="7936" width="9.140625" style="8"/>
    <col min="7937" max="7937" width="2.28515625" style="8" customWidth="1"/>
    <col min="7938" max="7938" width="7" style="8" customWidth="1"/>
    <col min="7939" max="7939" width="2.85546875" style="8" customWidth="1"/>
    <col min="7940" max="7940" width="55.5703125" style="8" customWidth="1"/>
    <col min="7941" max="7941" width="9" style="8" customWidth="1"/>
    <col min="7942" max="7942" width="12.140625" style="8" customWidth="1"/>
    <col min="7943" max="7943" width="18.140625" style="8" customWidth="1"/>
    <col min="7944" max="7944" width="19" style="8" customWidth="1"/>
    <col min="7945" max="7945" width="4" style="8" customWidth="1"/>
    <col min="7946" max="7947" width="16.42578125" style="8" customWidth="1"/>
    <col min="7948" max="7948" width="13.140625" style="8" customWidth="1"/>
    <col min="7949" max="7949" width="9.28515625" style="8" customWidth="1"/>
    <col min="7950" max="8192" width="9.140625" style="8"/>
    <col min="8193" max="8193" width="2.28515625" style="8" customWidth="1"/>
    <col min="8194" max="8194" width="7" style="8" customWidth="1"/>
    <col min="8195" max="8195" width="2.85546875" style="8" customWidth="1"/>
    <col min="8196" max="8196" width="55.5703125" style="8" customWidth="1"/>
    <col min="8197" max="8197" width="9" style="8" customWidth="1"/>
    <col min="8198" max="8198" width="12.140625" style="8" customWidth="1"/>
    <col min="8199" max="8199" width="18.140625" style="8" customWidth="1"/>
    <col min="8200" max="8200" width="19" style="8" customWidth="1"/>
    <col min="8201" max="8201" width="4" style="8" customWidth="1"/>
    <col min="8202" max="8203" width="16.42578125" style="8" customWidth="1"/>
    <col min="8204" max="8204" width="13.140625" style="8" customWidth="1"/>
    <col min="8205" max="8205" width="9.28515625" style="8" customWidth="1"/>
    <col min="8206" max="8448" width="9.140625" style="8"/>
    <col min="8449" max="8449" width="2.28515625" style="8" customWidth="1"/>
    <col min="8450" max="8450" width="7" style="8" customWidth="1"/>
    <col min="8451" max="8451" width="2.85546875" style="8" customWidth="1"/>
    <col min="8452" max="8452" width="55.5703125" style="8" customWidth="1"/>
    <col min="8453" max="8453" width="9" style="8" customWidth="1"/>
    <col min="8454" max="8454" width="12.140625" style="8" customWidth="1"/>
    <col min="8455" max="8455" width="18.140625" style="8" customWidth="1"/>
    <col min="8456" max="8456" width="19" style="8" customWidth="1"/>
    <col min="8457" max="8457" width="4" style="8" customWidth="1"/>
    <col min="8458" max="8459" width="16.42578125" style="8" customWidth="1"/>
    <col min="8460" max="8460" width="13.140625" style="8" customWidth="1"/>
    <col min="8461" max="8461" width="9.28515625" style="8" customWidth="1"/>
    <col min="8462" max="8704" width="9.140625" style="8"/>
    <col min="8705" max="8705" width="2.28515625" style="8" customWidth="1"/>
    <col min="8706" max="8706" width="7" style="8" customWidth="1"/>
    <col min="8707" max="8707" width="2.85546875" style="8" customWidth="1"/>
    <col min="8708" max="8708" width="55.5703125" style="8" customWidth="1"/>
    <col min="8709" max="8709" width="9" style="8" customWidth="1"/>
    <col min="8710" max="8710" width="12.140625" style="8" customWidth="1"/>
    <col min="8711" max="8711" width="18.140625" style="8" customWidth="1"/>
    <col min="8712" max="8712" width="19" style="8" customWidth="1"/>
    <col min="8713" max="8713" width="4" style="8" customWidth="1"/>
    <col min="8714" max="8715" width="16.42578125" style="8" customWidth="1"/>
    <col min="8716" max="8716" width="13.140625" style="8" customWidth="1"/>
    <col min="8717" max="8717" width="9.28515625" style="8" customWidth="1"/>
    <col min="8718" max="8960" width="9.140625" style="8"/>
    <col min="8961" max="8961" width="2.28515625" style="8" customWidth="1"/>
    <col min="8962" max="8962" width="7" style="8" customWidth="1"/>
    <col min="8963" max="8963" width="2.85546875" style="8" customWidth="1"/>
    <col min="8964" max="8964" width="55.5703125" style="8" customWidth="1"/>
    <col min="8965" max="8965" width="9" style="8" customWidth="1"/>
    <col min="8966" max="8966" width="12.140625" style="8" customWidth="1"/>
    <col min="8967" max="8967" width="18.140625" style="8" customWidth="1"/>
    <col min="8968" max="8968" width="19" style="8" customWidth="1"/>
    <col min="8969" max="8969" width="4" style="8" customWidth="1"/>
    <col min="8970" max="8971" width="16.42578125" style="8" customWidth="1"/>
    <col min="8972" max="8972" width="13.140625" style="8" customWidth="1"/>
    <col min="8973" max="8973" width="9.28515625" style="8" customWidth="1"/>
    <col min="8974" max="9216" width="9.140625" style="8"/>
    <col min="9217" max="9217" width="2.28515625" style="8" customWidth="1"/>
    <col min="9218" max="9218" width="7" style="8" customWidth="1"/>
    <col min="9219" max="9219" width="2.85546875" style="8" customWidth="1"/>
    <col min="9220" max="9220" width="55.5703125" style="8" customWidth="1"/>
    <col min="9221" max="9221" width="9" style="8" customWidth="1"/>
    <col min="9222" max="9222" width="12.140625" style="8" customWidth="1"/>
    <col min="9223" max="9223" width="18.140625" style="8" customWidth="1"/>
    <col min="9224" max="9224" width="19" style="8" customWidth="1"/>
    <col min="9225" max="9225" width="4" style="8" customWidth="1"/>
    <col min="9226" max="9227" width="16.42578125" style="8" customWidth="1"/>
    <col min="9228" max="9228" width="13.140625" style="8" customWidth="1"/>
    <col min="9229" max="9229" width="9.28515625" style="8" customWidth="1"/>
    <col min="9230" max="9472" width="9.140625" style="8"/>
    <col min="9473" max="9473" width="2.28515625" style="8" customWidth="1"/>
    <col min="9474" max="9474" width="7" style="8" customWidth="1"/>
    <col min="9475" max="9475" width="2.85546875" style="8" customWidth="1"/>
    <col min="9476" max="9476" width="55.5703125" style="8" customWidth="1"/>
    <col min="9477" max="9477" width="9" style="8" customWidth="1"/>
    <col min="9478" max="9478" width="12.140625" style="8" customWidth="1"/>
    <col min="9479" max="9479" width="18.140625" style="8" customWidth="1"/>
    <col min="9480" max="9480" width="19" style="8" customWidth="1"/>
    <col min="9481" max="9481" width="4" style="8" customWidth="1"/>
    <col min="9482" max="9483" width="16.42578125" style="8" customWidth="1"/>
    <col min="9484" max="9484" width="13.140625" style="8" customWidth="1"/>
    <col min="9485" max="9485" width="9.28515625" style="8" customWidth="1"/>
    <col min="9486" max="9728" width="9.140625" style="8"/>
    <col min="9729" max="9729" width="2.28515625" style="8" customWidth="1"/>
    <col min="9730" max="9730" width="7" style="8" customWidth="1"/>
    <col min="9731" max="9731" width="2.85546875" style="8" customWidth="1"/>
    <col min="9732" max="9732" width="55.5703125" style="8" customWidth="1"/>
    <col min="9733" max="9733" width="9" style="8" customWidth="1"/>
    <col min="9734" max="9734" width="12.140625" style="8" customWidth="1"/>
    <col min="9735" max="9735" width="18.140625" style="8" customWidth="1"/>
    <col min="9736" max="9736" width="19" style="8" customWidth="1"/>
    <col min="9737" max="9737" width="4" style="8" customWidth="1"/>
    <col min="9738" max="9739" width="16.42578125" style="8" customWidth="1"/>
    <col min="9740" max="9740" width="13.140625" style="8" customWidth="1"/>
    <col min="9741" max="9741" width="9.28515625" style="8" customWidth="1"/>
    <col min="9742" max="9984" width="9.140625" style="8"/>
    <col min="9985" max="9985" width="2.28515625" style="8" customWidth="1"/>
    <col min="9986" max="9986" width="7" style="8" customWidth="1"/>
    <col min="9987" max="9987" width="2.85546875" style="8" customWidth="1"/>
    <col min="9988" max="9988" width="55.5703125" style="8" customWidth="1"/>
    <col min="9989" max="9989" width="9" style="8" customWidth="1"/>
    <col min="9990" max="9990" width="12.140625" style="8" customWidth="1"/>
    <col min="9991" max="9991" width="18.140625" style="8" customWidth="1"/>
    <col min="9992" max="9992" width="19" style="8" customWidth="1"/>
    <col min="9993" max="9993" width="4" style="8" customWidth="1"/>
    <col min="9994" max="9995" width="16.42578125" style="8" customWidth="1"/>
    <col min="9996" max="9996" width="13.140625" style="8" customWidth="1"/>
    <col min="9997" max="9997" width="9.28515625" style="8" customWidth="1"/>
    <col min="9998" max="10240" width="9.140625" style="8"/>
    <col min="10241" max="10241" width="2.28515625" style="8" customWidth="1"/>
    <col min="10242" max="10242" width="7" style="8" customWidth="1"/>
    <col min="10243" max="10243" width="2.85546875" style="8" customWidth="1"/>
    <col min="10244" max="10244" width="55.5703125" style="8" customWidth="1"/>
    <col min="10245" max="10245" width="9" style="8" customWidth="1"/>
    <col min="10246" max="10246" width="12.140625" style="8" customWidth="1"/>
    <col min="10247" max="10247" width="18.140625" style="8" customWidth="1"/>
    <col min="10248" max="10248" width="19" style="8" customWidth="1"/>
    <col min="10249" max="10249" width="4" style="8" customWidth="1"/>
    <col min="10250" max="10251" width="16.42578125" style="8" customWidth="1"/>
    <col min="10252" max="10252" width="13.140625" style="8" customWidth="1"/>
    <col min="10253" max="10253" width="9.28515625" style="8" customWidth="1"/>
    <col min="10254" max="10496" width="9.140625" style="8"/>
    <col min="10497" max="10497" width="2.28515625" style="8" customWidth="1"/>
    <col min="10498" max="10498" width="7" style="8" customWidth="1"/>
    <col min="10499" max="10499" width="2.85546875" style="8" customWidth="1"/>
    <col min="10500" max="10500" width="55.5703125" style="8" customWidth="1"/>
    <col min="10501" max="10501" width="9" style="8" customWidth="1"/>
    <col min="10502" max="10502" width="12.140625" style="8" customWidth="1"/>
    <col min="10503" max="10503" width="18.140625" style="8" customWidth="1"/>
    <col min="10504" max="10504" width="19" style="8" customWidth="1"/>
    <col min="10505" max="10505" width="4" style="8" customWidth="1"/>
    <col min="10506" max="10507" width="16.42578125" style="8" customWidth="1"/>
    <col min="10508" max="10508" width="13.140625" style="8" customWidth="1"/>
    <col min="10509" max="10509" width="9.28515625" style="8" customWidth="1"/>
    <col min="10510" max="10752" width="9.140625" style="8"/>
    <col min="10753" max="10753" width="2.28515625" style="8" customWidth="1"/>
    <col min="10754" max="10754" width="7" style="8" customWidth="1"/>
    <col min="10755" max="10755" width="2.85546875" style="8" customWidth="1"/>
    <col min="10756" max="10756" width="55.5703125" style="8" customWidth="1"/>
    <col min="10757" max="10757" width="9" style="8" customWidth="1"/>
    <col min="10758" max="10758" width="12.140625" style="8" customWidth="1"/>
    <col min="10759" max="10759" width="18.140625" style="8" customWidth="1"/>
    <col min="10760" max="10760" width="19" style="8" customWidth="1"/>
    <col min="10761" max="10761" width="4" style="8" customWidth="1"/>
    <col min="10762" max="10763" width="16.42578125" style="8" customWidth="1"/>
    <col min="10764" max="10764" width="13.140625" style="8" customWidth="1"/>
    <col min="10765" max="10765" width="9.28515625" style="8" customWidth="1"/>
    <col min="10766" max="11008" width="9.140625" style="8"/>
    <col min="11009" max="11009" width="2.28515625" style="8" customWidth="1"/>
    <col min="11010" max="11010" width="7" style="8" customWidth="1"/>
    <col min="11011" max="11011" width="2.85546875" style="8" customWidth="1"/>
    <col min="11012" max="11012" width="55.5703125" style="8" customWidth="1"/>
    <col min="11013" max="11013" width="9" style="8" customWidth="1"/>
    <col min="11014" max="11014" width="12.140625" style="8" customWidth="1"/>
    <col min="11015" max="11015" width="18.140625" style="8" customWidth="1"/>
    <col min="11016" max="11016" width="19" style="8" customWidth="1"/>
    <col min="11017" max="11017" width="4" style="8" customWidth="1"/>
    <col min="11018" max="11019" width="16.42578125" style="8" customWidth="1"/>
    <col min="11020" max="11020" width="13.140625" style="8" customWidth="1"/>
    <col min="11021" max="11021" width="9.28515625" style="8" customWidth="1"/>
    <col min="11022" max="11264" width="9.140625" style="8"/>
    <col min="11265" max="11265" width="2.28515625" style="8" customWidth="1"/>
    <col min="11266" max="11266" width="7" style="8" customWidth="1"/>
    <col min="11267" max="11267" width="2.85546875" style="8" customWidth="1"/>
    <col min="11268" max="11268" width="55.5703125" style="8" customWidth="1"/>
    <col min="11269" max="11269" width="9" style="8" customWidth="1"/>
    <col min="11270" max="11270" width="12.140625" style="8" customWidth="1"/>
    <col min="11271" max="11271" width="18.140625" style="8" customWidth="1"/>
    <col min="11272" max="11272" width="19" style="8" customWidth="1"/>
    <col min="11273" max="11273" width="4" style="8" customWidth="1"/>
    <col min="11274" max="11275" width="16.42578125" style="8" customWidth="1"/>
    <col min="11276" max="11276" width="13.140625" style="8" customWidth="1"/>
    <col min="11277" max="11277" width="9.28515625" style="8" customWidth="1"/>
    <col min="11278" max="11520" width="9.140625" style="8"/>
    <col min="11521" max="11521" width="2.28515625" style="8" customWidth="1"/>
    <col min="11522" max="11522" width="7" style="8" customWidth="1"/>
    <col min="11523" max="11523" width="2.85546875" style="8" customWidth="1"/>
    <col min="11524" max="11524" width="55.5703125" style="8" customWidth="1"/>
    <col min="11525" max="11525" width="9" style="8" customWidth="1"/>
    <col min="11526" max="11526" width="12.140625" style="8" customWidth="1"/>
    <col min="11527" max="11527" width="18.140625" style="8" customWidth="1"/>
    <col min="11528" max="11528" width="19" style="8" customWidth="1"/>
    <col min="11529" max="11529" width="4" style="8" customWidth="1"/>
    <col min="11530" max="11531" width="16.42578125" style="8" customWidth="1"/>
    <col min="11532" max="11532" width="13.140625" style="8" customWidth="1"/>
    <col min="11533" max="11533" width="9.28515625" style="8" customWidth="1"/>
    <col min="11534" max="11776" width="9.140625" style="8"/>
    <col min="11777" max="11777" width="2.28515625" style="8" customWidth="1"/>
    <col min="11778" max="11778" width="7" style="8" customWidth="1"/>
    <col min="11779" max="11779" width="2.85546875" style="8" customWidth="1"/>
    <col min="11780" max="11780" width="55.5703125" style="8" customWidth="1"/>
    <col min="11781" max="11781" width="9" style="8" customWidth="1"/>
    <col min="11782" max="11782" width="12.140625" style="8" customWidth="1"/>
    <col min="11783" max="11783" width="18.140625" style="8" customWidth="1"/>
    <col min="11784" max="11784" width="19" style="8" customWidth="1"/>
    <col min="11785" max="11785" width="4" style="8" customWidth="1"/>
    <col min="11786" max="11787" width="16.42578125" style="8" customWidth="1"/>
    <col min="11788" max="11788" width="13.140625" style="8" customWidth="1"/>
    <col min="11789" max="11789" width="9.28515625" style="8" customWidth="1"/>
    <col min="11790" max="12032" width="9.140625" style="8"/>
    <col min="12033" max="12033" width="2.28515625" style="8" customWidth="1"/>
    <col min="12034" max="12034" width="7" style="8" customWidth="1"/>
    <col min="12035" max="12035" width="2.85546875" style="8" customWidth="1"/>
    <col min="12036" max="12036" width="55.5703125" style="8" customWidth="1"/>
    <col min="12037" max="12037" width="9" style="8" customWidth="1"/>
    <col min="12038" max="12038" width="12.140625" style="8" customWidth="1"/>
    <col min="12039" max="12039" width="18.140625" style="8" customWidth="1"/>
    <col min="12040" max="12040" width="19" style="8" customWidth="1"/>
    <col min="12041" max="12041" width="4" style="8" customWidth="1"/>
    <col min="12042" max="12043" width="16.42578125" style="8" customWidth="1"/>
    <col min="12044" max="12044" width="13.140625" style="8" customWidth="1"/>
    <col min="12045" max="12045" width="9.28515625" style="8" customWidth="1"/>
    <col min="12046" max="12288" width="9.140625" style="8"/>
    <col min="12289" max="12289" width="2.28515625" style="8" customWidth="1"/>
    <col min="12290" max="12290" width="7" style="8" customWidth="1"/>
    <col min="12291" max="12291" width="2.85546875" style="8" customWidth="1"/>
    <col min="12292" max="12292" width="55.5703125" style="8" customWidth="1"/>
    <col min="12293" max="12293" width="9" style="8" customWidth="1"/>
    <col min="12294" max="12294" width="12.140625" style="8" customWidth="1"/>
    <col min="12295" max="12295" width="18.140625" style="8" customWidth="1"/>
    <col min="12296" max="12296" width="19" style="8" customWidth="1"/>
    <col min="12297" max="12297" width="4" style="8" customWidth="1"/>
    <col min="12298" max="12299" width="16.42578125" style="8" customWidth="1"/>
    <col min="12300" max="12300" width="13.140625" style="8" customWidth="1"/>
    <col min="12301" max="12301" width="9.28515625" style="8" customWidth="1"/>
    <col min="12302" max="12544" width="9.140625" style="8"/>
    <col min="12545" max="12545" width="2.28515625" style="8" customWidth="1"/>
    <col min="12546" max="12546" width="7" style="8" customWidth="1"/>
    <col min="12547" max="12547" width="2.85546875" style="8" customWidth="1"/>
    <col min="12548" max="12548" width="55.5703125" style="8" customWidth="1"/>
    <col min="12549" max="12549" width="9" style="8" customWidth="1"/>
    <col min="12550" max="12550" width="12.140625" style="8" customWidth="1"/>
    <col min="12551" max="12551" width="18.140625" style="8" customWidth="1"/>
    <col min="12552" max="12552" width="19" style="8" customWidth="1"/>
    <col min="12553" max="12553" width="4" style="8" customWidth="1"/>
    <col min="12554" max="12555" width="16.42578125" style="8" customWidth="1"/>
    <col min="12556" max="12556" width="13.140625" style="8" customWidth="1"/>
    <col min="12557" max="12557" width="9.28515625" style="8" customWidth="1"/>
    <col min="12558" max="12800" width="9.140625" style="8"/>
    <col min="12801" max="12801" width="2.28515625" style="8" customWidth="1"/>
    <col min="12802" max="12802" width="7" style="8" customWidth="1"/>
    <col min="12803" max="12803" width="2.85546875" style="8" customWidth="1"/>
    <col min="12804" max="12804" width="55.5703125" style="8" customWidth="1"/>
    <col min="12805" max="12805" width="9" style="8" customWidth="1"/>
    <col min="12806" max="12806" width="12.140625" style="8" customWidth="1"/>
    <col min="12807" max="12807" width="18.140625" style="8" customWidth="1"/>
    <col min="12808" max="12808" width="19" style="8" customWidth="1"/>
    <col min="12809" max="12809" width="4" style="8" customWidth="1"/>
    <col min="12810" max="12811" width="16.42578125" style="8" customWidth="1"/>
    <col min="12812" max="12812" width="13.140625" style="8" customWidth="1"/>
    <col min="12813" max="12813" width="9.28515625" style="8" customWidth="1"/>
    <col min="12814" max="13056" width="9.140625" style="8"/>
    <col min="13057" max="13057" width="2.28515625" style="8" customWidth="1"/>
    <col min="13058" max="13058" width="7" style="8" customWidth="1"/>
    <col min="13059" max="13059" width="2.85546875" style="8" customWidth="1"/>
    <col min="13060" max="13060" width="55.5703125" style="8" customWidth="1"/>
    <col min="13061" max="13061" width="9" style="8" customWidth="1"/>
    <col min="13062" max="13062" width="12.140625" style="8" customWidth="1"/>
    <col min="13063" max="13063" width="18.140625" style="8" customWidth="1"/>
    <col min="13064" max="13064" width="19" style="8" customWidth="1"/>
    <col min="13065" max="13065" width="4" style="8" customWidth="1"/>
    <col min="13066" max="13067" width="16.42578125" style="8" customWidth="1"/>
    <col min="13068" max="13068" width="13.140625" style="8" customWidth="1"/>
    <col min="13069" max="13069" width="9.28515625" style="8" customWidth="1"/>
    <col min="13070" max="13312" width="9.140625" style="8"/>
    <col min="13313" max="13313" width="2.28515625" style="8" customWidth="1"/>
    <col min="13314" max="13314" width="7" style="8" customWidth="1"/>
    <col min="13315" max="13315" width="2.85546875" style="8" customWidth="1"/>
    <col min="13316" max="13316" width="55.5703125" style="8" customWidth="1"/>
    <col min="13317" max="13317" width="9" style="8" customWidth="1"/>
    <col min="13318" max="13318" width="12.140625" style="8" customWidth="1"/>
    <col min="13319" max="13319" width="18.140625" style="8" customWidth="1"/>
    <col min="13320" max="13320" width="19" style="8" customWidth="1"/>
    <col min="13321" max="13321" width="4" style="8" customWidth="1"/>
    <col min="13322" max="13323" width="16.42578125" style="8" customWidth="1"/>
    <col min="13324" max="13324" width="13.140625" style="8" customWidth="1"/>
    <col min="13325" max="13325" width="9.28515625" style="8" customWidth="1"/>
    <col min="13326" max="13568" width="9.140625" style="8"/>
    <col min="13569" max="13569" width="2.28515625" style="8" customWidth="1"/>
    <col min="13570" max="13570" width="7" style="8" customWidth="1"/>
    <col min="13571" max="13571" width="2.85546875" style="8" customWidth="1"/>
    <col min="13572" max="13572" width="55.5703125" style="8" customWidth="1"/>
    <col min="13573" max="13573" width="9" style="8" customWidth="1"/>
    <col min="13574" max="13574" width="12.140625" style="8" customWidth="1"/>
    <col min="13575" max="13575" width="18.140625" style="8" customWidth="1"/>
    <col min="13576" max="13576" width="19" style="8" customWidth="1"/>
    <col min="13577" max="13577" width="4" style="8" customWidth="1"/>
    <col min="13578" max="13579" width="16.42578125" style="8" customWidth="1"/>
    <col min="13580" max="13580" width="13.140625" style="8" customWidth="1"/>
    <col min="13581" max="13581" width="9.28515625" style="8" customWidth="1"/>
    <col min="13582" max="13824" width="9.140625" style="8"/>
    <col min="13825" max="13825" width="2.28515625" style="8" customWidth="1"/>
    <col min="13826" max="13826" width="7" style="8" customWidth="1"/>
    <col min="13827" max="13827" width="2.85546875" style="8" customWidth="1"/>
    <col min="13828" max="13828" width="55.5703125" style="8" customWidth="1"/>
    <col min="13829" max="13829" width="9" style="8" customWidth="1"/>
    <col min="13830" max="13830" width="12.140625" style="8" customWidth="1"/>
    <col min="13831" max="13831" width="18.140625" style="8" customWidth="1"/>
    <col min="13832" max="13832" width="19" style="8" customWidth="1"/>
    <col min="13833" max="13833" width="4" style="8" customWidth="1"/>
    <col min="13834" max="13835" width="16.42578125" style="8" customWidth="1"/>
    <col min="13836" max="13836" width="13.140625" style="8" customWidth="1"/>
    <col min="13837" max="13837" width="9.28515625" style="8" customWidth="1"/>
    <col min="13838" max="14080" width="9.140625" style="8"/>
    <col min="14081" max="14081" width="2.28515625" style="8" customWidth="1"/>
    <col min="14082" max="14082" width="7" style="8" customWidth="1"/>
    <col min="14083" max="14083" width="2.85546875" style="8" customWidth="1"/>
    <col min="14084" max="14084" width="55.5703125" style="8" customWidth="1"/>
    <col min="14085" max="14085" width="9" style="8" customWidth="1"/>
    <col min="14086" max="14086" width="12.140625" style="8" customWidth="1"/>
    <col min="14087" max="14087" width="18.140625" style="8" customWidth="1"/>
    <col min="14088" max="14088" width="19" style="8" customWidth="1"/>
    <col min="14089" max="14089" width="4" style="8" customWidth="1"/>
    <col min="14090" max="14091" width="16.42578125" style="8" customWidth="1"/>
    <col min="14092" max="14092" width="13.140625" style="8" customWidth="1"/>
    <col min="14093" max="14093" width="9.28515625" style="8" customWidth="1"/>
    <col min="14094" max="14336" width="9.140625" style="8"/>
    <col min="14337" max="14337" width="2.28515625" style="8" customWidth="1"/>
    <col min="14338" max="14338" width="7" style="8" customWidth="1"/>
    <col min="14339" max="14339" width="2.85546875" style="8" customWidth="1"/>
    <col min="14340" max="14340" width="55.5703125" style="8" customWidth="1"/>
    <col min="14341" max="14341" width="9" style="8" customWidth="1"/>
    <col min="14342" max="14342" width="12.140625" style="8" customWidth="1"/>
    <col min="14343" max="14343" width="18.140625" style="8" customWidth="1"/>
    <col min="14344" max="14344" width="19" style="8" customWidth="1"/>
    <col min="14345" max="14345" width="4" style="8" customWidth="1"/>
    <col min="14346" max="14347" width="16.42578125" style="8" customWidth="1"/>
    <col min="14348" max="14348" width="13.140625" style="8" customWidth="1"/>
    <col min="14349" max="14349" width="9.28515625" style="8" customWidth="1"/>
    <col min="14350" max="14592" width="9.140625" style="8"/>
    <col min="14593" max="14593" width="2.28515625" style="8" customWidth="1"/>
    <col min="14594" max="14594" width="7" style="8" customWidth="1"/>
    <col min="14595" max="14595" width="2.85546875" style="8" customWidth="1"/>
    <col min="14596" max="14596" width="55.5703125" style="8" customWidth="1"/>
    <col min="14597" max="14597" width="9" style="8" customWidth="1"/>
    <col min="14598" max="14598" width="12.140625" style="8" customWidth="1"/>
    <col min="14599" max="14599" width="18.140625" style="8" customWidth="1"/>
    <col min="14600" max="14600" width="19" style="8" customWidth="1"/>
    <col min="14601" max="14601" width="4" style="8" customWidth="1"/>
    <col min="14602" max="14603" width="16.42578125" style="8" customWidth="1"/>
    <col min="14604" max="14604" width="13.140625" style="8" customWidth="1"/>
    <col min="14605" max="14605" width="9.28515625" style="8" customWidth="1"/>
    <col min="14606" max="14848" width="9.140625" style="8"/>
    <col min="14849" max="14849" width="2.28515625" style="8" customWidth="1"/>
    <col min="14850" max="14850" width="7" style="8" customWidth="1"/>
    <col min="14851" max="14851" width="2.85546875" style="8" customWidth="1"/>
    <col min="14852" max="14852" width="55.5703125" style="8" customWidth="1"/>
    <col min="14853" max="14853" width="9" style="8" customWidth="1"/>
    <col min="14854" max="14854" width="12.140625" style="8" customWidth="1"/>
    <col min="14855" max="14855" width="18.140625" style="8" customWidth="1"/>
    <col min="14856" max="14856" width="19" style="8" customWidth="1"/>
    <col min="14857" max="14857" width="4" style="8" customWidth="1"/>
    <col min="14858" max="14859" width="16.42578125" style="8" customWidth="1"/>
    <col min="14860" max="14860" width="13.140625" style="8" customWidth="1"/>
    <col min="14861" max="14861" width="9.28515625" style="8" customWidth="1"/>
    <col min="14862" max="15104" width="9.140625" style="8"/>
    <col min="15105" max="15105" width="2.28515625" style="8" customWidth="1"/>
    <col min="15106" max="15106" width="7" style="8" customWidth="1"/>
    <col min="15107" max="15107" width="2.85546875" style="8" customWidth="1"/>
    <col min="15108" max="15108" width="55.5703125" style="8" customWidth="1"/>
    <col min="15109" max="15109" width="9" style="8" customWidth="1"/>
    <col min="15110" max="15110" width="12.140625" style="8" customWidth="1"/>
    <col min="15111" max="15111" width="18.140625" style="8" customWidth="1"/>
    <col min="15112" max="15112" width="19" style="8" customWidth="1"/>
    <col min="15113" max="15113" width="4" style="8" customWidth="1"/>
    <col min="15114" max="15115" width="16.42578125" style="8" customWidth="1"/>
    <col min="15116" max="15116" width="13.140625" style="8" customWidth="1"/>
    <col min="15117" max="15117" width="9.28515625" style="8" customWidth="1"/>
    <col min="15118" max="15360" width="9.140625" style="8"/>
    <col min="15361" max="15361" width="2.28515625" style="8" customWidth="1"/>
    <col min="15362" max="15362" width="7" style="8" customWidth="1"/>
    <col min="15363" max="15363" width="2.85546875" style="8" customWidth="1"/>
    <col min="15364" max="15364" width="55.5703125" style="8" customWidth="1"/>
    <col min="15365" max="15365" width="9" style="8" customWidth="1"/>
    <col min="15366" max="15366" width="12.140625" style="8" customWidth="1"/>
    <col min="15367" max="15367" width="18.140625" style="8" customWidth="1"/>
    <col min="15368" max="15368" width="19" style="8" customWidth="1"/>
    <col min="15369" max="15369" width="4" style="8" customWidth="1"/>
    <col min="15370" max="15371" width="16.42578125" style="8" customWidth="1"/>
    <col min="15372" max="15372" width="13.140625" style="8" customWidth="1"/>
    <col min="15373" max="15373" width="9.28515625" style="8" customWidth="1"/>
    <col min="15374" max="15616" width="9.140625" style="8"/>
    <col min="15617" max="15617" width="2.28515625" style="8" customWidth="1"/>
    <col min="15618" max="15618" width="7" style="8" customWidth="1"/>
    <col min="15619" max="15619" width="2.85546875" style="8" customWidth="1"/>
    <col min="15620" max="15620" width="55.5703125" style="8" customWidth="1"/>
    <col min="15621" max="15621" width="9" style="8" customWidth="1"/>
    <col min="15622" max="15622" width="12.140625" style="8" customWidth="1"/>
    <col min="15623" max="15623" width="18.140625" style="8" customWidth="1"/>
    <col min="15624" max="15624" width="19" style="8" customWidth="1"/>
    <col min="15625" max="15625" width="4" style="8" customWidth="1"/>
    <col min="15626" max="15627" width="16.42578125" style="8" customWidth="1"/>
    <col min="15628" max="15628" width="13.140625" style="8" customWidth="1"/>
    <col min="15629" max="15629" width="9.28515625" style="8" customWidth="1"/>
    <col min="15630" max="15872" width="9.140625" style="8"/>
    <col min="15873" max="15873" width="2.28515625" style="8" customWidth="1"/>
    <col min="15874" max="15874" width="7" style="8" customWidth="1"/>
    <col min="15875" max="15875" width="2.85546875" style="8" customWidth="1"/>
    <col min="15876" max="15876" width="55.5703125" style="8" customWidth="1"/>
    <col min="15877" max="15877" width="9" style="8" customWidth="1"/>
    <col min="15878" max="15878" width="12.140625" style="8" customWidth="1"/>
    <col min="15879" max="15879" width="18.140625" style="8" customWidth="1"/>
    <col min="15880" max="15880" width="19" style="8" customWidth="1"/>
    <col min="15881" max="15881" width="4" style="8" customWidth="1"/>
    <col min="15882" max="15883" width="16.42578125" style="8" customWidth="1"/>
    <col min="15884" max="15884" width="13.140625" style="8" customWidth="1"/>
    <col min="15885" max="15885" width="9.28515625" style="8" customWidth="1"/>
    <col min="15886" max="16128" width="9.140625" style="8"/>
    <col min="16129" max="16129" width="2.28515625" style="8" customWidth="1"/>
    <col min="16130" max="16130" width="7" style="8" customWidth="1"/>
    <col min="16131" max="16131" width="2.85546875" style="8" customWidth="1"/>
    <col min="16132" max="16132" width="55.5703125" style="8" customWidth="1"/>
    <col min="16133" max="16133" width="9" style="8" customWidth="1"/>
    <col min="16134" max="16134" width="12.140625" style="8" customWidth="1"/>
    <col min="16135" max="16135" width="18.140625" style="8" customWidth="1"/>
    <col min="16136" max="16136" width="19" style="8" customWidth="1"/>
    <col min="16137" max="16137" width="4" style="8" customWidth="1"/>
    <col min="16138" max="16139" width="16.42578125" style="8" customWidth="1"/>
    <col min="16140" max="16140" width="13.140625" style="8" customWidth="1"/>
    <col min="16141" max="16141" width="9.28515625" style="8" customWidth="1"/>
    <col min="16142" max="16384" width="9.140625" style="8"/>
  </cols>
  <sheetData>
    <row r="1" spans="1:131" s="240" customFormat="1" ht="15" customHeight="1">
      <c r="B1" s="241"/>
      <c r="C1" s="790"/>
      <c r="D1" s="241"/>
      <c r="E1" s="241"/>
      <c r="F1" s="241"/>
      <c r="G1" s="241"/>
      <c r="H1" s="241"/>
      <c r="I1" s="241"/>
      <c r="J1" s="883"/>
      <c r="K1" s="878"/>
    </row>
    <row r="2" spans="1:131" s="1424" customFormat="1" ht="21" customHeight="1">
      <c r="A2" s="1422"/>
      <c r="B2" s="1422"/>
      <c r="C2" s="1422"/>
      <c r="D2" s="1422"/>
      <c r="E2" s="241"/>
      <c r="F2" s="1423" t="s">
        <v>1025</v>
      </c>
      <c r="G2" s="1422"/>
      <c r="H2" s="1422"/>
      <c r="I2" s="1422"/>
      <c r="J2" s="1422"/>
    </row>
    <row r="3" spans="1:131" s="1424" customFormat="1" ht="21" customHeight="1">
      <c r="A3" s="1422"/>
      <c r="B3" s="1422"/>
      <c r="C3" s="1422"/>
      <c r="D3" s="1422"/>
      <c r="E3" s="241"/>
      <c r="F3" s="1423" t="s">
        <v>146</v>
      </c>
      <c r="G3" s="1422"/>
      <c r="H3" s="1422"/>
      <c r="I3" s="1422"/>
      <c r="J3" s="1422"/>
    </row>
    <row r="4" spans="1:131" s="1426" customFormat="1" ht="17.25" customHeight="1">
      <c r="A4" s="1425"/>
      <c r="B4" s="1425"/>
      <c r="C4" s="1425"/>
      <c r="D4" s="1425"/>
      <c r="E4" s="1425"/>
      <c r="F4" s="1425"/>
      <c r="G4" s="1425"/>
      <c r="H4" s="1425"/>
      <c r="I4" s="1425"/>
      <c r="J4" s="1425"/>
    </row>
    <row r="5" spans="1:131" s="456" customFormat="1" ht="20.100000000000001" customHeight="1">
      <c r="B5" s="1672" t="s">
        <v>1048</v>
      </c>
      <c r="C5" s="1673"/>
      <c r="D5" s="1673"/>
      <c r="E5" s="1673"/>
      <c r="F5" s="1673"/>
      <c r="G5" s="1673"/>
      <c r="H5" s="1673"/>
      <c r="I5" s="457"/>
      <c r="J5" s="884"/>
      <c r="K5" s="879"/>
      <c r="L5" s="458"/>
      <c r="M5" s="458"/>
      <c r="N5" s="457"/>
      <c r="O5" s="457"/>
      <c r="P5" s="457"/>
      <c r="Q5" s="457"/>
      <c r="R5" s="457"/>
      <c r="S5" s="457"/>
      <c r="T5" s="457"/>
      <c r="U5" s="457"/>
      <c r="V5" s="457"/>
    </row>
    <row r="6" spans="1:131" s="240" customFormat="1" ht="5.0999999999999996" customHeight="1">
      <c r="B6" s="241"/>
      <c r="C6" s="790"/>
      <c r="D6" s="241"/>
      <c r="E6" s="241"/>
      <c r="F6" s="241"/>
      <c r="G6" s="241"/>
      <c r="H6" s="241"/>
    </row>
    <row r="7" spans="1:131" s="456" customFormat="1" ht="20.100000000000001" customHeight="1">
      <c r="B7" s="1669" t="s">
        <v>1026</v>
      </c>
      <c r="C7" s="1669"/>
      <c r="D7" s="1669"/>
      <c r="E7" s="1669"/>
      <c r="F7" s="1669"/>
      <c r="G7" s="1669"/>
      <c r="H7" s="1669"/>
      <c r="I7" s="457"/>
      <c r="J7" s="458"/>
      <c r="K7" s="458"/>
      <c r="L7" s="458"/>
      <c r="M7" s="458"/>
      <c r="N7" s="457"/>
      <c r="O7" s="457"/>
      <c r="P7" s="457"/>
      <c r="Q7" s="457"/>
      <c r="R7" s="457"/>
      <c r="S7" s="457"/>
      <c r="T7" s="457"/>
      <c r="U7" s="457"/>
      <c r="V7" s="457"/>
    </row>
    <row r="8" spans="1:131" s="459" customFormat="1">
      <c r="B8" s="460"/>
      <c r="C8" s="816"/>
      <c r="E8" s="461"/>
      <c r="F8" s="461"/>
      <c r="G8" s="462"/>
      <c r="H8" s="463" t="str">
        <f>Recap!E8</f>
        <v>revG - 06/08/2018</v>
      </c>
      <c r="I8" s="457"/>
      <c r="J8" s="885"/>
      <c r="K8" s="806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6"/>
      <c r="X8" s="456"/>
      <c r="Y8" s="456"/>
      <c r="Z8" s="456"/>
      <c r="AA8" s="456"/>
      <c r="AB8" s="456"/>
      <c r="AC8" s="456"/>
      <c r="AD8" s="456"/>
      <c r="AE8" s="456"/>
      <c r="AF8" s="456"/>
      <c r="AG8" s="456"/>
      <c r="AH8" s="456"/>
      <c r="AI8" s="456"/>
      <c r="AJ8" s="456"/>
      <c r="AK8" s="456"/>
      <c r="AL8" s="456"/>
      <c r="AM8" s="456"/>
      <c r="AN8" s="456"/>
      <c r="AO8" s="456"/>
      <c r="AP8" s="456"/>
      <c r="AQ8" s="456"/>
      <c r="AR8" s="456"/>
      <c r="AS8" s="456"/>
      <c r="AT8" s="456"/>
      <c r="AU8" s="456"/>
      <c r="AV8" s="456"/>
      <c r="AW8" s="456"/>
      <c r="AX8" s="456"/>
      <c r="AY8" s="456"/>
      <c r="AZ8" s="456"/>
      <c r="BA8" s="456"/>
      <c r="BB8" s="456"/>
      <c r="BC8" s="456"/>
      <c r="BD8" s="456"/>
      <c r="BE8" s="456"/>
      <c r="BF8" s="456"/>
      <c r="BG8" s="456"/>
      <c r="BH8" s="456"/>
      <c r="BI8" s="456"/>
      <c r="BJ8" s="456"/>
      <c r="BK8" s="456"/>
      <c r="BL8" s="456"/>
      <c r="BM8" s="456"/>
      <c r="BN8" s="456"/>
      <c r="BO8" s="456"/>
      <c r="BP8" s="456"/>
      <c r="BQ8" s="456"/>
      <c r="BR8" s="456"/>
      <c r="BS8" s="456"/>
      <c r="BT8" s="456"/>
      <c r="BU8" s="456"/>
      <c r="BV8" s="456"/>
      <c r="BW8" s="456"/>
      <c r="BX8" s="456"/>
      <c r="BY8" s="456"/>
      <c r="BZ8" s="456"/>
      <c r="CA8" s="456"/>
      <c r="CB8" s="456"/>
      <c r="CC8" s="456"/>
      <c r="CD8" s="456"/>
      <c r="CE8" s="456"/>
      <c r="CF8" s="456"/>
      <c r="CG8" s="456"/>
      <c r="CH8" s="456"/>
      <c r="CI8" s="456"/>
      <c r="CJ8" s="456"/>
      <c r="CK8" s="456"/>
      <c r="CL8" s="456"/>
      <c r="CM8" s="456"/>
      <c r="CN8" s="456"/>
      <c r="CO8" s="456"/>
      <c r="CP8" s="456"/>
      <c r="CQ8" s="456"/>
      <c r="CR8" s="456"/>
      <c r="CS8" s="456"/>
      <c r="CT8" s="456"/>
      <c r="CU8" s="456"/>
      <c r="CV8" s="456"/>
      <c r="CW8" s="456"/>
      <c r="CX8" s="456"/>
      <c r="CY8" s="456"/>
      <c r="CZ8" s="456"/>
      <c r="DA8" s="456"/>
      <c r="DB8" s="456"/>
      <c r="DC8" s="456"/>
      <c r="DD8" s="456"/>
      <c r="DE8" s="456"/>
      <c r="DF8" s="456"/>
      <c r="DG8" s="456"/>
      <c r="DH8" s="456"/>
      <c r="DI8" s="456"/>
      <c r="DJ8" s="456"/>
      <c r="DK8" s="456"/>
      <c r="DL8" s="456"/>
      <c r="DM8" s="456"/>
      <c r="DN8" s="456"/>
      <c r="DO8" s="456"/>
      <c r="DP8" s="456"/>
      <c r="DQ8" s="456"/>
      <c r="DR8" s="456"/>
      <c r="DS8" s="456"/>
      <c r="DT8" s="456"/>
      <c r="DU8" s="456"/>
      <c r="DV8" s="456"/>
      <c r="DW8" s="456"/>
      <c r="DX8" s="456"/>
      <c r="DY8" s="456"/>
      <c r="DZ8" s="456"/>
      <c r="EA8" s="456"/>
    </row>
    <row r="9" spans="1:131" s="459" customFormat="1" ht="5.25" customHeight="1">
      <c r="B9" s="460"/>
      <c r="C9" s="816"/>
      <c r="E9" s="461"/>
      <c r="F9" s="461"/>
      <c r="G9" s="462"/>
      <c r="H9" s="464"/>
      <c r="I9" s="457"/>
      <c r="J9" s="885"/>
      <c r="K9" s="806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456"/>
      <c r="AK9" s="456"/>
      <c r="AL9" s="456"/>
      <c r="AM9" s="456"/>
      <c r="AN9" s="456"/>
      <c r="AO9" s="456"/>
      <c r="AP9" s="456"/>
      <c r="AQ9" s="456"/>
      <c r="AR9" s="456"/>
      <c r="AS9" s="456"/>
      <c r="AT9" s="456"/>
      <c r="AU9" s="456"/>
      <c r="AV9" s="456"/>
      <c r="AW9" s="456"/>
      <c r="AX9" s="456"/>
      <c r="AY9" s="456"/>
      <c r="AZ9" s="456"/>
      <c r="BA9" s="456"/>
      <c r="BB9" s="456"/>
      <c r="BC9" s="456"/>
      <c r="BD9" s="456"/>
      <c r="BE9" s="456"/>
      <c r="BF9" s="456"/>
      <c r="BG9" s="456"/>
      <c r="BH9" s="456"/>
      <c r="BI9" s="456"/>
      <c r="BJ9" s="456"/>
      <c r="BK9" s="456"/>
      <c r="BL9" s="456"/>
      <c r="BM9" s="456"/>
      <c r="BN9" s="456"/>
      <c r="BO9" s="456"/>
      <c r="BP9" s="456"/>
      <c r="BQ9" s="456"/>
      <c r="BR9" s="456"/>
      <c r="BS9" s="456"/>
      <c r="BT9" s="456"/>
      <c r="BU9" s="456"/>
      <c r="BV9" s="456"/>
      <c r="BW9" s="456"/>
      <c r="BX9" s="456"/>
      <c r="BY9" s="456"/>
      <c r="BZ9" s="456"/>
      <c r="CA9" s="456"/>
      <c r="CB9" s="456"/>
      <c r="CC9" s="456"/>
      <c r="CD9" s="456"/>
      <c r="CE9" s="456"/>
      <c r="CF9" s="456"/>
      <c r="CG9" s="456"/>
      <c r="CH9" s="456"/>
      <c r="CI9" s="456"/>
      <c r="CJ9" s="456"/>
      <c r="CK9" s="456"/>
      <c r="CL9" s="456"/>
      <c r="CM9" s="456"/>
      <c r="CN9" s="456"/>
      <c r="CO9" s="456"/>
      <c r="CP9" s="456"/>
      <c r="CQ9" s="456"/>
      <c r="CR9" s="456"/>
      <c r="CS9" s="456"/>
      <c r="CT9" s="456"/>
      <c r="CU9" s="456"/>
      <c r="CV9" s="456"/>
      <c r="CW9" s="456"/>
      <c r="CX9" s="456"/>
      <c r="CY9" s="456"/>
      <c r="CZ9" s="456"/>
      <c r="DA9" s="456"/>
      <c r="DB9" s="456"/>
      <c r="DC9" s="456"/>
      <c r="DD9" s="456"/>
      <c r="DE9" s="456"/>
      <c r="DF9" s="456"/>
      <c r="DG9" s="456"/>
      <c r="DH9" s="456"/>
      <c r="DI9" s="456"/>
      <c r="DJ9" s="456"/>
      <c r="DK9" s="456"/>
      <c r="DL9" s="456"/>
      <c r="DM9" s="456"/>
      <c r="DN9" s="456"/>
      <c r="DO9" s="456"/>
      <c r="DP9" s="456"/>
      <c r="DQ9" s="456"/>
      <c r="DR9" s="456"/>
      <c r="DS9" s="456"/>
      <c r="DT9" s="456"/>
      <c r="DU9" s="456"/>
      <c r="DV9" s="456"/>
      <c r="DW9" s="456"/>
      <c r="DX9" s="456"/>
      <c r="DY9" s="456"/>
      <c r="DZ9" s="456"/>
      <c r="EA9" s="456"/>
    </row>
    <row r="10" spans="1:131" s="465" customFormat="1">
      <c r="B10" s="466"/>
      <c r="C10" s="817"/>
      <c r="D10" s="467"/>
      <c r="E10" s="468"/>
      <c r="F10" s="466"/>
      <c r="G10" s="469"/>
      <c r="H10" s="469"/>
      <c r="I10" s="470"/>
      <c r="J10" s="886"/>
      <c r="K10" s="784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</row>
    <row r="11" spans="1:131" s="471" customFormat="1" ht="15.75">
      <c r="B11" s="472" t="s">
        <v>147</v>
      </c>
      <c r="C11" s="473"/>
      <c r="D11" s="474" t="s">
        <v>331</v>
      </c>
      <c r="E11" s="29" t="s">
        <v>123</v>
      </c>
      <c r="F11" s="475" t="s">
        <v>332</v>
      </c>
      <c r="G11" s="476" t="s">
        <v>333</v>
      </c>
      <c r="H11" s="476" t="s">
        <v>334</v>
      </c>
      <c r="I11" s="477"/>
      <c r="J11" s="887"/>
      <c r="K11" s="880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</row>
    <row r="12" spans="1:131" s="465" customFormat="1" ht="15.75" thickBot="1">
      <c r="B12" s="479"/>
      <c r="C12" s="818"/>
      <c r="D12" s="480"/>
      <c r="E12" s="481"/>
      <c r="F12" s="482"/>
      <c r="G12" s="483" t="s">
        <v>335</v>
      </c>
      <c r="H12" s="483" t="s">
        <v>335</v>
      </c>
      <c r="I12" s="484"/>
      <c r="J12" s="886"/>
      <c r="K12" s="784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70"/>
    </row>
    <row r="13" spans="1:131" s="465" customFormat="1" ht="15.75" thickTop="1">
      <c r="B13" s="485"/>
      <c r="C13" s="819"/>
      <c r="D13" s="467"/>
      <c r="E13" s="468"/>
      <c r="F13" s="466"/>
      <c r="G13" s="486"/>
      <c r="H13" s="487"/>
      <c r="I13" s="470"/>
      <c r="J13" s="888"/>
      <c r="K13" s="784"/>
      <c r="L13" s="470"/>
      <c r="M13" s="470"/>
      <c r="N13" s="470"/>
      <c r="O13" s="470"/>
      <c r="P13" s="470"/>
      <c r="Q13" s="470"/>
      <c r="R13" s="470"/>
      <c r="S13" s="470"/>
      <c r="T13" s="470"/>
      <c r="U13" s="470"/>
      <c r="V13" s="470"/>
      <c r="W13" s="470"/>
      <c r="X13" s="470"/>
      <c r="Y13" s="470"/>
    </row>
    <row r="14" spans="1:131" s="7" customFormat="1" ht="15" customHeight="1">
      <c r="A14" s="4"/>
      <c r="B14" s="488" t="s">
        <v>36</v>
      </c>
      <c r="C14" s="489"/>
      <c r="D14" s="352" t="s">
        <v>336</v>
      </c>
      <c r="E14" s="490"/>
      <c r="F14" s="491"/>
      <c r="G14" s="492"/>
      <c r="H14" s="493">
        <f>SUBTOTAL(9,H15:H27)</f>
        <v>0</v>
      </c>
      <c r="I14" s="15"/>
      <c r="J14" s="889"/>
      <c r="K14" s="901"/>
      <c r="L14" s="495"/>
    </row>
    <row r="15" spans="1:131" ht="15" customHeight="1">
      <c r="A15" s="4"/>
      <c r="B15" s="953" t="s">
        <v>438</v>
      </c>
      <c r="C15" s="326"/>
      <c r="D15" s="138" t="s">
        <v>192</v>
      </c>
      <c r="E15" s="327"/>
      <c r="F15" s="328"/>
      <c r="G15" s="93"/>
      <c r="H15" s="89">
        <f>SUBTOTAL(9,H16)</f>
        <v>0</v>
      </c>
      <c r="I15" s="5"/>
      <c r="J15" s="890"/>
      <c r="K15" s="902"/>
      <c r="L15" s="8"/>
      <c r="M15" s="8"/>
    </row>
    <row r="16" spans="1:131" ht="15" customHeight="1">
      <c r="A16" s="4"/>
      <c r="B16" s="717">
        <v>1</v>
      </c>
      <c r="C16" s="820"/>
      <c r="D16" s="329" t="s">
        <v>193</v>
      </c>
      <c r="E16" s="330" t="s">
        <v>12</v>
      </c>
      <c r="F16" s="337">
        <v>431.45</v>
      </c>
      <c r="G16" s="93"/>
      <c r="H16" s="94">
        <f>F16*G16</f>
        <v>0</v>
      </c>
      <c r="I16" s="5"/>
      <c r="J16" s="890"/>
      <c r="K16" s="902"/>
      <c r="L16" s="8"/>
      <c r="M16" s="8"/>
    </row>
    <row r="17" spans="1:31" ht="15" customHeight="1">
      <c r="A17" s="4"/>
      <c r="B17" s="954" t="s">
        <v>439</v>
      </c>
      <c r="C17" s="821"/>
      <c r="D17" s="138" t="s">
        <v>194</v>
      </c>
      <c r="E17" s="331"/>
      <c r="F17" s="332"/>
      <c r="G17" s="93"/>
      <c r="H17" s="89">
        <f>SUBTOTAL(9,H18:H25)</f>
        <v>0</v>
      </c>
      <c r="I17" s="5"/>
      <c r="J17" s="890"/>
      <c r="K17" s="902"/>
      <c r="L17" s="8"/>
      <c r="M17" s="8"/>
    </row>
    <row r="18" spans="1:31" ht="15" customHeight="1">
      <c r="A18" s="4"/>
      <c r="B18" s="718">
        <v>1</v>
      </c>
      <c r="C18" s="822"/>
      <c r="D18" s="333" t="s">
        <v>185</v>
      </c>
      <c r="E18" s="334" t="s">
        <v>7</v>
      </c>
      <c r="F18" s="335">
        <v>80</v>
      </c>
      <c r="G18" s="93"/>
      <c r="H18" s="94">
        <f t="shared" ref="H18:H25" si="0">F18*G18</f>
        <v>0</v>
      </c>
      <c r="I18" s="5"/>
      <c r="J18" s="890"/>
      <c r="K18" s="902"/>
      <c r="L18" s="8"/>
      <c r="M18" s="8"/>
    </row>
    <row r="19" spans="1:31" ht="15" customHeight="1">
      <c r="A19" s="4"/>
      <c r="B19" s="718">
        <f>+B18+1</f>
        <v>2</v>
      </c>
      <c r="C19" s="822"/>
      <c r="D19" s="333" t="s">
        <v>186</v>
      </c>
      <c r="E19" s="334" t="s">
        <v>7</v>
      </c>
      <c r="F19" s="335">
        <v>30</v>
      </c>
      <c r="G19" s="93"/>
      <c r="H19" s="94">
        <f t="shared" si="0"/>
        <v>0</v>
      </c>
      <c r="I19" s="5"/>
      <c r="J19" s="890"/>
      <c r="K19" s="902"/>
      <c r="L19" s="8"/>
      <c r="M19" s="8"/>
    </row>
    <row r="20" spans="1:31" ht="15" customHeight="1">
      <c r="A20" s="4"/>
      <c r="B20" s="718">
        <f t="shared" ref="B20:B25" si="1">+B19+1</f>
        <v>3</v>
      </c>
      <c r="C20" s="822"/>
      <c r="D20" s="333" t="s">
        <v>187</v>
      </c>
      <c r="E20" s="334" t="s">
        <v>7</v>
      </c>
      <c r="F20" s="335">
        <v>18</v>
      </c>
      <c r="G20" s="93"/>
      <c r="H20" s="94">
        <f t="shared" si="0"/>
        <v>0</v>
      </c>
      <c r="I20" s="5"/>
      <c r="J20" s="890"/>
      <c r="K20" s="902"/>
      <c r="L20" s="8"/>
      <c r="M20" s="8"/>
    </row>
    <row r="21" spans="1:31" ht="15" customHeight="1">
      <c r="A21" s="4"/>
      <c r="B21" s="718">
        <f t="shared" si="1"/>
        <v>4</v>
      </c>
      <c r="C21" s="822"/>
      <c r="D21" s="333" t="s">
        <v>188</v>
      </c>
      <c r="E21" s="334" t="s">
        <v>7</v>
      </c>
      <c r="F21" s="335">
        <v>120</v>
      </c>
      <c r="G21" s="93"/>
      <c r="H21" s="94">
        <f t="shared" si="0"/>
        <v>0</v>
      </c>
      <c r="I21" s="5"/>
      <c r="J21" s="890"/>
      <c r="K21" s="902"/>
      <c r="L21" s="8"/>
      <c r="M21" s="8"/>
    </row>
    <row r="22" spans="1:31" s="42" customFormat="1" ht="15" customHeight="1">
      <c r="B22" s="718">
        <f t="shared" si="1"/>
        <v>5</v>
      </c>
      <c r="C22" s="822"/>
      <c r="D22" s="1627" t="s">
        <v>189</v>
      </c>
      <c r="E22" s="1628" t="s">
        <v>12</v>
      </c>
      <c r="F22" s="1629">
        <v>696.46</v>
      </c>
      <c r="G22" s="94"/>
      <c r="H22" s="94">
        <f t="shared" si="0"/>
        <v>0</v>
      </c>
      <c r="J22" s="891"/>
      <c r="K22" s="902"/>
    </row>
    <row r="23" spans="1:31" s="42" customFormat="1" ht="15" customHeight="1">
      <c r="B23" s="718">
        <f t="shared" si="1"/>
        <v>6</v>
      </c>
      <c r="C23" s="822"/>
      <c r="D23" s="333" t="s">
        <v>195</v>
      </c>
      <c r="E23" s="334" t="s">
        <v>21</v>
      </c>
      <c r="F23" s="335">
        <v>1</v>
      </c>
      <c r="G23" s="93"/>
      <c r="H23" s="94">
        <f t="shared" si="0"/>
        <v>0</v>
      </c>
      <c r="J23" s="891"/>
      <c r="K23" s="902"/>
    </row>
    <row r="24" spans="1:31" s="42" customFormat="1" ht="15" customHeight="1">
      <c r="B24" s="718">
        <f t="shared" si="1"/>
        <v>7</v>
      </c>
      <c r="C24" s="822"/>
      <c r="D24" s="333" t="s">
        <v>196</v>
      </c>
      <c r="E24" s="334" t="s">
        <v>21</v>
      </c>
      <c r="F24" s="335">
        <v>1</v>
      </c>
      <c r="G24" s="93"/>
      <c r="H24" s="94">
        <f t="shared" si="0"/>
        <v>0</v>
      </c>
      <c r="J24" s="891"/>
      <c r="K24" s="902"/>
    </row>
    <row r="25" spans="1:31" s="42" customFormat="1" ht="15" customHeight="1">
      <c r="B25" s="718">
        <f t="shared" si="1"/>
        <v>8</v>
      </c>
      <c r="C25" s="823"/>
      <c r="D25" s="333" t="s">
        <v>197</v>
      </c>
      <c r="E25" s="334" t="s">
        <v>21</v>
      </c>
      <c r="F25" s="335">
        <v>1</v>
      </c>
      <c r="G25" s="88"/>
      <c r="H25" s="94">
        <f t="shared" si="0"/>
        <v>0</v>
      </c>
      <c r="J25" s="891"/>
      <c r="K25" s="902"/>
    </row>
    <row r="26" spans="1:31" s="42" customFormat="1" ht="15" customHeight="1">
      <c r="B26" s="955" t="s">
        <v>440</v>
      </c>
      <c r="C26" s="326"/>
      <c r="D26" s="336" t="s">
        <v>191</v>
      </c>
      <c r="E26" s="339" t="s">
        <v>21</v>
      </c>
      <c r="F26" s="340">
        <v>1</v>
      </c>
      <c r="G26" s="204"/>
      <c r="H26" s="89">
        <f>F26*G26</f>
        <v>0</v>
      </c>
      <c r="J26" s="891"/>
      <c r="K26" s="902"/>
    </row>
    <row r="27" spans="1:31" s="7" customFormat="1" ht="15" customHeight="1">
      <c r="A27" s="4"/>
      <c r="B27" s="503"/>
      <c r="C27" s="497"/>
      <c r="D27" s="138"/>
      <c r="E27" s="498"/>
      <c r="F27" s="499"/>
      <c r="G27" s="500"/>
      <c r="H27" s="417"/>
      <c r="I27" s="15"/>
      <c r="J27" s="889"/>
      <c r="K27" s="901"/>
      <c r="L27" s="495"/>
    </row>
    <row r="28" spans="1:31" s="7" customFormat="1" ht="15" customHeight="1">
      <c r="A28" s="4"/>
      <c r="B28" s="488" t="s">
        <v>24</v>
      </c>
      <c r="C28" s="489"/>
      <c r="D28" s="352" t="s">
        <v>198</v>
      </c>
      <c r="E28" s="490"/>
      <c r="F28" s="491"/>
      <c r="G28" s="492"/>
      <c r="H28" s="493">
        <f>SUBTOTAL(9,H29:H180)</f>
        <v>0</v>
      </c>
      <c r="I28" s="15"/>
      <c r="J28" s="889"/>
      <c r="K28" s="901"/>
      <c r="L28" s="495"/>
    </row>
    <row r="29" spans="1:31" s="504" customFormat="1" ht="15" customHeight="1">
      <c r="B29" s="505"/>
      <c r="C29" s="824"/>
      <c r="D29" s="506"/>
      <c r="E29" s="316"/>
      <c r="F29" s="507"/>
      <c r="G29" s="508"/>
      <c r="H29" s="508"/>
      <c r="I29" s="509"/>
      <c r="J29" s="892"/>
      <c r="K29" s="121"/>
      <c r="L29" s="509"/>
      <c r="M29" s="509"/>
      <c r="N29" s="509"/>
      <c r="O29" s="510"/>
      <c r="P29" s="510"/>
      <c r="Q29" s="511"/>
      <c r="R29" s="511"/>
      <c r="S29" s="511"/>
      <c r="T29" s="511"/>
      <c r="U29" s="509"/>
      <c r="V29" s="509"/>
      <c r="W29" s="509"/>
      <c r="X29" s="509"/>
      <c r="Y29" s="509"/>
      <c r="Z29" s="509"/>
      <c r="AA29" s="509"/>
      <c r="AB29" s="509"/>
      <c r="AC29" s="509"/>
      <c r="AD29" s="509"/>
      <c r="AE29" s="509"/>
    </row>
    <row r="30" spans="1:31" s="465" customFormat="1" ht="15" customHeight="1">
      <c r="B30" s="1301" t="s">
        <v>441</v>
      </c>
      <c r="C30" s="1271"/>
      <c r="D30" s="1256" t="s">
        <v>337</v>
      </c>
      <c r="E30" s="1140"/>
      <c r="F30" s="1280"/>
      <c r="G30" s="1279"/>
      <c r="H30" s="1244">
        <f>SUBTOTAL(9,H31:H42)</f>
        <v>0</v>
      </c>
      <c r="I30" s="427"/>
      <c r="J30" s="893"/>
      <c r="K30" s="3"/>
      <c r="L30" s="470"/>
      <c r="M30" s="470"/>
    </row>
    <row r="31" spans="1:31" s="465" customFormat="1" ht="15" customHeight="1">
      <c r="B31" s="1300">
        <v>1</v>
      </c>
      <c r="C31" s="1271"/>
      <c r="D31" s="1184" t="s">
        <v>32</v>
      </c>
      <c r="E31" s="1140"/>
      <c r="F31" s="1280"/>
      <c r="G31" s="1279"/>
      <c r="H31" s="1244"/>
      <c r="I31" s="427"/>
      <c r="J31" s="893"/>
      <c r="K31" s="3"/>
      <c r="L31" s="470"/>
      <c r="M31" s="470"/>
    </row>
    <row r="32" spans="1:31" s="470" customFormat="1" ht="15" customHeight="1">
      <c r="A32" s="465"/>
      <c r="B32" s="1299">
        <f>+B31+0.1</f>
        <v>1.1000000000000001</v>
      </c>
      <c r="C32" s="1269"/>
      <c r="D32" s="1270" t="s">
        <v>338</v>
      </c>
      <c r="E32" s="1291" t="s">
        <v>2</v>
      </c>
      <c r="F32" s="1280">
        <v>3</v>
      </c>
      <c r="G32" s="1290"/>
      <c r="H32" s="1260">
        <f>F32*G32</f>
        <v>0</v>
      </c>
      <c r="I32" s="427"/>
      <c r="J32" s="893"/>
      <c r="K32" s="3"/>
      <c r="N32" s="465"/>
      <c r="O32" s="465"/>
      <c r="P32" s="465"/>
      <c r="Q32" s="465"/>
      <c r="R32" s="465"/>
      <c r="S32" s="465"/>
      <c r="T32" s="465"/>
      <c r="U32" s="465"/>
      <c r="V32" s="465"/>
      <c r="W32" s="465"/>
      <c r="X32" s="465"/>
      <c r="Y32" s="465"/>
    </row>
    <row r="33" spans="1:25" s="470" customFormat="1" ht="15" customHeight="1">
      <c r="A33" s="465"/>
      <c r="B33" s="1299"/>
      <c r="C33" s="1269"/>
      <c r="D33" s="1184" t="s">
        <v>339</v>
      </c>
      <c r="E33" s="1291"/>
      <c r="F33" s="1280"/>
      <c r="G33" s="1290"/>
      <c r="H33" s="1260"/>
      <c r="I33" s="427"/>
      <c r="J33" s="893"/>
      <c r="K33" s="3"/>
      <c r="N33" s="465"/>
      <c r="O33" s="465"/>
      <c r="P33" s="465"/>
      <c r="Q33" s="465"/>
      <c r="R33" s="465"/>
      <c r="S33" s="465"/>
      <c r="T33" s="465"/>
      <c r="U33" s="465"/>
      <c r="V33" s="465"/>
      <c r="W33" s="465"/>
      <c r="X33" s="465"/>
      <c r="Y33" s="465"/>
    </row>
    <row r="34" spans="1:25" s="470" customFormat="1" ht="15" customHeight="1">
      <c r="A34" s="465"/>
      <c r="B34" s="1299"/>
      <c r="C34" s="1269"/>
      <c r="D34" s="1184" t="s">
        <v>340</v>
      </c>
      <c r="E34" s="1291"/>
      <c r="F34" s="1280"/>
      <c r="G34" s="1290"/>
      <c r="H34" s="1260"/>
      <c r="I34" s="427"/>
      <c r="J34" s="893"/>
      <c r="K34" s="3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</row>
    <row r="35" spans="1:25" s="470" customFormat="1" ht="15" customHeight="1">
      <c r="A35" s="465"/>
      <c r="B35" s="1299"/>
      <c r="C35" s="1269"/>
      <c r="D35" s="1184" t="s">
        <v>341</v>
      </c>
      <c r="E35" s="1291"/>
      <c r="F35" s="1280"/>
      <c r="G35" s="1290"/>
      <c r="H35" s="1260"/>
      <c r="I35" s="427"/>
      <c r="J35" s="893"/>
      <c r="K35" s="3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465"/>
    </row>
    <row r="36" spans="1:25" s="470" customFormat="1" ht="15" customHeight="1">
      <c r="A36" s="465"/>
      <c r="B36" s="1299"/>
      <c r="C36" s="1269"/>
      <c r="D36" s="1184"/>
      <c r="E36" s="1291"/>
      <c r="F36" s="1280"/>
      <c r="G36" s="1290"/>
      <c r="H36" s="1260"/>
      <c r="I36" s="427"/>
      <c r="J36" s="893"/>
      <c r="K36" s="3"/>
      <c r="N36" s="465"/>
      <c r="O36" s="465"/>
      <c r="P36" s="465"/>
      <c r="Q36" s="465"/>
      <c r="R36" s="465"/>
      <c r="S36" s="465"/>
      <c r="T36" s="465"/>
      <c r="U36" s="465"/>
      <c r="V36" s="465"/>
      <c r="W36" s="465"/>
      <c r="X36" s="465"/>
      <c r="Y36" s="465"/>
    </row>
    <row r="37" spans="1:25" s="470" customFormat="1" ht="15" customHeight="1">
      <c r="A37" s="465"/>
      <c r="B37" s="1543">
        <f>+B31+1</f>
        <v>2</v>
      </c>
      <c r="C37" s="1269"/>
      <c r="D37" s="1248" t="s">
        <v>190</v>
      </c>
      <c r="E37" s="1291"/>
      <c r="F37" s="1280"/>
      <c r="G37" s="1290"/>
      <c r="H37" s="1244">
        <f>SUBTOTAL(9,H38:H41)</f>
        <v>0</v>
      </c>
      <c r="I37" s="427"/>
      <c r="J37" s="893"/>
      <c r="K37" s="3"/>
      <c r="N37" s="465"/>
      <c r="O37" s="465"/>
      <c r="P37" s="465"/>
      <c r="Q37" s="465"/>
      <c r="R37" s="465"/>
      <c r="S37" s="465"/>
      <c r="T37" s="465"/>
      <c r="U37" s="465"/>
      <c r="V37" s="465"/>
      <c r="W37" s="465"/>
      <c r="X37" s="465"/>
      <c r="Y37" s="465"/>
    </row>
    <row r="38" spans="1:25" s="470" customFormat="1" ht="15" customHeight="1">
      <c r="A38" s="465"/>
      <c r="B38" s="1299"/>
      <c r="C38" s="1269"/>
      <c r="D38" s="1243" t="s">
        <v>342</v>
      </c>
      <c r="E38" s="1291"/>
      <c r="F38" s="1280"/>
      <c r="G38" s="1290"/>
      <c r="H38" s="1260"/>
      <c r="I38" s="427"/>
      <c r="J38" s="893"/>
      <c r="K38" s="3"/>
      <c r="N38" s="465"/>
      <c r="O38" s="465"/>
      <c r="P38" s="465"/>
      <c r="Q38" s="465"/>
      <c r="R38" s="465"/>
      <c r="S38" s="465"/>
      <c r="T38" s="465"/>
      <c r="U38" s="465"/>
      <c r="V38" s="465"/>
      <c r="W38" s="465"/>
      <c r="X38" s="465"/>
      <c r="Y38" s="465"/>
    </row>
    <row r="39" spans="1:25" s="470" customFormat="1" ht="15" customHeight="1">
      <c r="A39" s="465"/>
      <c r="B39" s="1299"/>
      <c r="C39" s="1269"/>
      <c r="D39" s="1262" t="s">
        <v>344</v>
      </c>
      <c r="E39" s="1291" t="s">
        <v>12</v>
      </c>
      <c r="F39" s="1280">
        <v>114</v>
      </c>
      <c r="G39" s="1290"/>
      <c r="H39" s="1260">
        <f>F39*G39</f>
        <v>0</v>
      </c>
      <c r="I39" s="427"/>
      <c r="J39" s="893"/>
      <c r="K39" s="3"/>
      <c r="N39" s="465"/>
      <c r="O39" s="465"/>
      <c r="P39" s="465"/>
      <c r="Q39" s="465"/>
      <c r="R39" s="465"/>
      <c r="S39" s="465"/>
      <c r="T39" s="465"/>
      <c r="U39" s="465"/>
      <c r="V39" s="465"/>
      <c r="W39" s="465"/>
      <c r="X39" s="465"/>
      <c r="Y39" s="465"/>
    </row>
    <row r="40" spans="1:25" s="470" customFormat="1" ht="15" customHeight="1">
      <c r="A40" s="465"/>
      <c r="B40" s="1299"/>
      <c r="C40" s="1269"/>
      <c r="D40" s="1262" t="s">
        <v>345</v>
      </c>
      <c r="E40" s="1291" t="s">
        <v>12</v>
      </c>
      <c r="F40" s="1280">
        <v>72</v>
      </c>
      <c r="G40" s="1290"/>
      <c r="H40" s="1260">
        <f>F40*G40</f>
        <v>0</v>
      </c>
      <c r="I40" s="427"/>
      <c r="J40" s="893"/>
      <c r="K40" s="3"/>
      <c r="N40" s="465"/>
      <c r="O40" s="465"/>
      <c r="P40" s="465"/>
      <c r="Q40" s="465"/>
      <c r="R40" s="465"/>
      <c r="S40" s="465"/>
      <c r="T40" s="465"/>
      <c r="U40" s="465"/>
      <c r="V40" s="465"/>
      <c r="W40" s="465"/>
      <c r="X40" s="465"/>
      <c r="Y40" s="465"/>
    </row>
    <row r="41" spans="1:25" s="470" customFormat="1" ht="15" customHeight="1">
      <c r="A41" s="465"/>
      <c r="B41" s="1299"/>
      <c r="C41" s="1269"/>
      <c r="D41" s="1262" t="s">
        <v>346</v>
      </c>
      <c r="E41" s="1291" t="s">
        <v>12</v>
      </c>
      <c r="F41" s="1280">
        <v>30</v>
      </c>
      <c r="G41" s="1290"/>
      <c r="H41" s="1260">
        <f>F41*G41</f>
        <v>0</v>
      </c>
      <c r="I41" s="427"/>
      <c r="J41" s="893"/>
      <c r="K41" s="3"/>
      <c r="N41" s="465"/>
      <c r="O41" s="465"/>
      <c r="P41" s="465"/>
      <c r="Q41" s="465"/>
      <c r="R41" s="465"/>
      <c r="S41" s="465"/>
      <c r="T41" s="465"/>
      <c r="U41" s="465"/>
      <c r="V41" s="465"/>
      <c r="W41" s="465"/>
      <c r="X41" s="465"/>
      <c r="Y41" s="465"/>
    </row>
    <row r="42" spans="1:25" s="470" customFormat="1" ht="15" customHeight="1">
      <c r="A42" s="465"/>
      <c r="B42" s="1299"/>
      <c r="C42" s="1269"/>
      <c r="D42" s="1262"/>
      <c r="E42" s="1291"/>
      <c r="F42" s="1280"/>
      <c r="G42" s="1290"/>
      <c r="H42" s="1260"/>
      <c r="I42" s="427"/>
      <c r="J42" s="893"/>
      <c r="K42" s="3"/>
      <c r="N42" s="465"/>
      <c r="O42" s="465"/>
      <c r="P42" s="465"/>
      <c r="Q42" s="465"/>
      <c r="R42" s="465"/>
      <c r="S42" s="465"/>
      <c r="T42" s="465"/>
      <c r="U42" s="465"/>
      <c r="V42" s="465"/>
      <c r="W42" s="465"/>
      <c r="X42" s="465"/>
      <c r="Y42" s="465"/>
    </row>
    <row r="43" spans="1:25" s="470" customFormat="1" ht="15" customHeight="1">
      <c r="A43" s="465"/>
      <c r="B43" s="1544" t="s">
        <v>442</v>
      </c>
      <c r="C43" s="1258"/>
      <c r="D43" s="1268" t="s">
        <v>347</v>
      </c>
      <c r="E43" s="1298"/>
      <c r="F43" s="1297"/>
      <c r="G43" s="1296"/>
      <c r="H43" s="1266">
        <f>SUBTOTAL(9,H44:H55)</f>
        <v>0</v>
      </c>
      <c r="I43" s="427"/>
      <c r="J43" s="893"/>
      <c r="K43" s="3"/>
      <c r="N43" s="465"/>
      <c r="O43" s="465"/>
      <c r="P43" s="465"/>
      <c r="Q43" s="465"/>
      <c r="R43" s="465"/>
      <c r="S43" s="465"/>
      <c r="T43" s="465"/>
      <c r="U43" s="465"/>
      <c r="V43" s="465"/>
      <c r="W43" s="465"/>
      <c r="X43" s="465"/>
      <c r="Y43" s="465"/>
    </row>
    <row r="44" spans="1:25" s="518" customFormat="1" ht="15" customHeight="1">
      <c r="A44" s="514"/>
      <c r="B44" s="1545">
        <v>1</v>
      </c>
      <c r="C44" s="1238"/>
      <c r="D44" s="1267" t="s">
        <v>348</v>
      </c>
      <c r="E44" s="1293"/>
      <c r="F44" s="1289"/>
      <c r="G44" s="1279"/>
      <c r="H44" s="1266"/>
      <c r="I44" s="515"/>
      <c r="J44" s="894"/>
      <c r="K44" s="3"/>
      <c r="L44" s="516"/>
      <c r="M44" s="517"/>
    </row>
    <row r="45" spans="1:25" s="521" customFormat="1" ht="15" customHeight="1">
      <c r="A45" s="518"/>
      <c r="B45" s="1545"/>
      <c r="C45" s="1238" t="s">
        <v>39</v>
      </c>
      <c r="D45" s="1257" t="s">
        <v>349</v>
      </c>
      <c r="E45" s="1293" t="s">
        <v>0</v>
      </c>
      <c r="F45" s="1289">
        <v>1</v>
      </c>
      <c r="G45" s="1290"/>
      <c r="H45" s="1260">
        <f>F45*G45</f>
        <v>0</v>
      </c>
      <c r="I45" s="519"/>
      <c r="J45" s="893"/>
      <c r="K45" s="325"/>
      <c r="L45" s="520"/>
      <c r="M45" s="517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</row>
    <row r="46" spans="1:25" s="521" customFormat="1" ht="15" customHeight="1">
      <c r="A46" s="518"/>
      <c r="B46" s="1545"/>
      <c r="C46" s="1238" t="s">
        <v>35</v>
      </c>
      <c r="D46" s="1257" t="s">
        <v>350</v>
      </c>
      <c r="E46" s="1293" t="s">
        <v>0</v>
      </c>
      <c r="F46" s="1289">
        <v>2</v>
      </c>
      <c r="G46" s="1279"/>
      <c r="H46" s="1239">
        <f>F46*G46</f>
        <v>0</v>
      </c>
      <c r="I46" s="519"/>
      <c r="J46" s="893"/>
      <c r="K46" s="3"/>
      <c r="L46" s="520"/>
      <c r="M46" s="517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</row>
    <row r="47" spans="1:25" s="521" customFormat="1" ht="15" customHeight="1">
      <c r="A47" s="518"/>
      <c r="B47" s="1545"/>
      <c r="C47" s="1238" t="s">
        <v>203</v>
      </c>
      <c r="D47" s="1257" t="s">
        <v>351</v>
      </c>
      <c r="E47" s="1293" t="s">
        <v>0</v>
      </c>
      <c r="F47" s="1289">
        <v>1</v>
      </c>
      <c r="G47" s="1279"/>
      <c r="H47" s="1239">
        <f>F47*G47</f>
        <v>0</v>
      </c>
      <c r="I47" s="519"/>
      <c r="J47" s="893"/>
      <c r="K47" s="3"/>
      <c r="L47" s="520"/>
      <c r="M47" s="517"/>
      <c r="N47" s="518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</row>
    <row r="48" spans="1:25" s="521" customFormat="1" ht="15" customHeight="1">
      <c r="A48" s="518"/>
      <c r="B48" s="1545"/>
      <c r="C48" s="1238"/>
      <c r="D48" s="1257"/>
      <c r="E48" s="1293"/>
      <c r="F48" s="1289"/>
      <c r="G48" s="1279"/>
      <c r="H48" s="1239"/>
      <c r="I48" s="519"/>
      <c r="J48" s="893"/>
      <c r="K48" s="3"/>
      <c r="L48" s="520"/>
      <c r="M48" s="517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</row>
    <row r="49" spans="1:25" s="521" customFormat="1" ht="15" customHeight="1">
      <c r="A49" s="518"/>
      <c r="B49" s="1545">
        <f>B44+1</f>
        <v>2</v>
      </c>
      <c r="C49" s="1238"/>
      <c r="D49" s="1267" t="s">
        <v>352</v>
      </c>
      <c r="E49" s="1293"/>
      <c r="F49" s="1289"/>
      <c r="G49" s="1279"/>
      <c r="H49" s="1239"/>
      <c r="I49" s="519"/>
      <c r="J49" s="893"/>
      <c r="K49" s="325"/>
      <c r="L49" s="520"/>
      <c r="M49" s="517"/>
      <c r="N49" s="518"/>
      <c r="O49" s="518"/>
      <c r="P49" s="518"/>
      <c r="Q49" s="518"/>
      <c r="R49" s="518"/>
      <c r="S49" s="518"/>
      <c r="T49" s="518"/>
      <c r="U49" s="518"/>
      <c r="V49" s="518"/>
      <c r="W49" s="518"/>
      <c r="X49" s="518"/>
      <c r="Y49" s="518"/>
    </row>
    <row r="50" spans="1:25" s="521" customFormat="1" ht="15" customHeight="1">
      <c r="A50" s="518"/>
      <c r="B50" s="1295"/>
      <c r="C50" s="1238" t="s">
        <v>39</v>
      </c>
      <c r="D50" s="1257" t="s">
        <v>1015</v>
      </c>
      <c r="E50" s="1293" t="s">
        <v>5</v>
      </c>
      <c r="F50" s="1289">
        <v>1</v>
      </c>
      <c r="G50" s="1279"/>
      <c r="H50" s="1239">
        <f>F50*G50</f>
        <v>0</v>
      </c>
      <c r="I50" s="519"/>
      <c r="J50" s="893"/>
      <c r="K50" s="325"/>
      <c r="L50" s="520"/>
      <c r="M50" s="517"/>
      <c r="N50" s="518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</row>
    <row r="51" spans="1:25" s="521" customFormat="1" ht="15" customHeight="1">
      <c r="A51" s="518"/>
      <c r="B51" s="1295"/>
      <c r="C51" s="1238" t="s">
        <v>35</v>
      </c>
      <c r="D51" s="1257" t="s">
        <v>1014</v>
      </c>
      <c r="E51" s="1293" t="s">
        <v>5</v>
      </c>
      <c r="F51" s="1289">
        <v>1</v>
      </c>
      <c r="G51" s="1279"/>
      <c r="H51" s="1239">
        <f>F51*G51</f>
        <v>0</v>
      </c>
      <c r="I51" s="519"/>
      <c r="J51" s="893"/>
      <c r="K51" s="3"/>
      <c r="L51" s="520"/>
      <c r="M51" s="517"/>
      <c r="N51" s="518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</row>
    <row r="52" spans="1:25" s="521" customFormat="1" ht="15" customHeight="1">
      <c r="A52" s="518"/>
      <c r="B52" s="1295"/>
      <c r="C52" s="1238" t="s">
        <v>203</v>
      </c>
      <c r="D52" s="1257" t="s">
        <v>353</v>
      </c>
      <c r="E52" s="1293" t="s">
        <v>0</v>
      </c>
      <c r="F52" s="1289">
        <v>5</v>
      </c>
      <c r="G52" s="1279"/>
      <c r="H52" s="1239">
        <f>F52*G52</f>
        <v>0</v>
      </c>
      <c r="I52" s="519"/>
      <c r="J52" s="893"/>
      <c r="K52" s="3"/>
      <c r="L52" s="520"/>
      <c r="M52" s="517"/>
      <c r="N52" s="518"/>
      <c r="O52" s="518"/>
      <c r="P52" s="518"/>
      <c r="Q52" s="518"/>
      <c r="R52" s="518"/>
      <c r="S52" s="518"/>
      <c r="T52" s="518"/>
      <c r="U52" s="518"/>
      <c r="V52" s="518"/>
      <c r="W52" s="518"/>
      <c r="X52" s="518"/>
      <c r="Y52" s="518"/>
    </row>
    <row r="53" spans="1:25" s="521" customFormat="1" ht="15" customHeight="1">
      <c r="A53" s="518"/>
      <c r="B53" s="1295"/>
      <c r="C53" s="1238"/>
      <c r="D53" s="1257"/>
      <c r="E53" s="1293"/>
      <c r="F53" s="1289"/>
      <c r="G53" s="1279"/>
      <c r="H53" s="1266"/>
      <c r="I53" s="519"/>
      <c r="J53" s="893"/>
      <c r="K53" s="3"/>
      <c r="L53" s="520"/>
      <c r="M53" s="517"/>
      <c r="N53" s="518"/>
      <c r="O53" s="518"/>
      <c r="P53" s="518"/>
      <c r="Q53" s="518"/>
      <c r="R53" s="518"/>
      <c r="S53" s="518"/>
      <c r="T53" s="518"/>
      <c r="U53" s="518"/>
      <c r="V53" s="518"/>
      <c r="W53" s="518"/>
      <c r="X53" s="518"/>
      <c r="Y53" s="518"/>
    </row>
    <row r="54" spans="1:25" s="521" customFormat="1" ht="15" customHeight="1">
      <c r="A54" s="518"/>
      <c r="B54" s="1295"/>
      <c r="C54" s="1238"/>
      <c r="D54" s="1237" t="s">
        <v>354</v>
      </c>
      <c r="E54" s="1293" t="s">
        <v>15</v>
      </c>
      <c r="F54" s="1289">
        <v>1</v>
      </c>
      <c r="G54" s="1279"/>
      <c r="H54" s="1239">
        <f>F54*G54</f>
        <v>0</v>
      </c>
      <c r="I54" s="519"/>
      <c r="J54" s="893"/>
      <c r="K54" s="325"/>
      <c r="L54" s="520"/>
      <c r="M54" s="517"/>
      <c r="N54" s="518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518"/>
    </row>
    <row r="55" spans="1:25" s="521" customFormat="1" ht="15" customHeight="1">
      <c r="A55" s="518"/>
      <c r="B55" s="1295"/>
      <c r="C55" s="1238"/>
      <c r="D55" s="1257"/>
      <c r="E55" s="1293"/>
      <c r="F55" s="1289"/>
      <c r="G55" s="1279"/>
      <c r="H55" s="1266"/>
      <c r="I55" s="519"/>
      <c r="J55" s="893"/>
      <c r="K55" s="3"/>
      <c r="L55" s="520"/>
      <c r="M55" s="517"/>
      <c r="N55" s="518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</row>
    <row r="56" spans="1:25" s="521" customFormat="1" ht="15" customHeight="1">
      <c r="A56" s="518"/>
      <c r="B56" s="1301" t="s">
        <v>443</v>
      </c>
      <c r="C56" s="1263"/>
      <c r="D56" s="1256" t="s">
        <v>355</v>
      </c>
      <c r="E56" s="1294"/>
      <c r="F56" s="1289"/>
      <c r="G56" s="1279"/>
      <c r="H56" s="1244">
        <f>SUBTOTAL(9,H57:H71)</f>
        <v>0</v>
      </c>
      <c r="I56" s="519"/>
      <c r="J56" s="893"/>
      <c r="K56" s="325"/>
      <c r="L56" s="520"/>
      <c r="M56" s="517"/>
      <c r="N56" s="518"/>
      <c r="O56" s="518"/>
      <c r="P56" s="518"/>
      <c r="Q56" s="518"/>
      <c r="R56" s="518"/>
      <c r="S56" s="518"/>
      <c r="T56" s="518"/>
      <c r="U56" s="518"/>
      <c r="V56" s="518"/>
      <c r="W56" s="518"/>
      <c r="X56" s="518"/>
      <c r="Y56" s="518"/>
    </row>
    <row r="57" spans="1:25" s="518" customFormat="1" ht="15" customHeight="1">
      <c r="B57" s="1546">
        <v>1</v>
      </c>
      <c r="C57" s="1263"/>
      <c r="D57" s="1265" t="s">
        <v>32</v>
      </c>
      <c r="E57" s="1294"/>
      <c r="F57" s="1289"/>
      <c r="G57" s="1279"/>
      <c r="H57" s="1266"/>
      <c r="I57" s="519"/>
      <c r="J57" s="893"/>
      <c r="K57" s="3"/>
      <c r="L57" s="520"/>
      <c r="M57" s="517"/>
    </row>
    <row r="58" spans="1:25" s="518" customFormat="1" ht="15" customHeight="1">
      <c r="B58" s="1546"/>
      <c r="C58" s="1263" t="s">
        <v>39</v>
      </c>
      <c r="D58" s="1265" t="s">
        <v>356</v>
      </c>
      <c r="E58" s="1293" t="s">
        <v>5</v>
      </c>
      <c r="F58" s="1289">
        <v>1</v>
      </c>
      <c r="G58" s="1279"/>
      <c r="H58" s="1239">
        <f>F58*G58</f>
        <v>0</v>
      </c>
      <c r="I58" s="519"/>
      <c r="J58" s="893"/>
      <c r="K58" s="325"/>
      <c r="L58" s="520"/>
      <c r="M58" s="517"/>
    </row>
    <row r="59" spans="1:25" s="518" customFormat="1" ht="15" customHeight="1">
      <c r="B59" s="1546"/>
      <c r="C59" s="1263" t="s">
        <v>35</v>
      </c>
      <c r="D59" s="1265" t="s">
        <v>357</v>
      </c>
      <c r="E59" s="1293" t="s">
        <v>2</v>
      </c>
      <c r="F59" s="1289">
        <v>1</v>
      </c>
      <c r="G59" s="1279"/>
      <c r="H59" s="1239">
        <f>F59*G59</f>
        <v>0</v>
      </c>
      <c r="I59" s="519"/>
      <c r="J59" s="893"/>
      <c r="K59" s="3"/>
      <c r="L59" s="520"/>
      <c r="M59" s="517"/>
    </row>
    <row r="60" spans="1:25" s="518" customFormat="1" ht="15" customHeight="1">
      <c r="B60" s="1546"/>
      <c r="C60" s="1263"/>
      <c r="D60" s="1265" t="s">
        <v>358</v>
      </c>
      <c r="E60" s="1293"/>
      <c r="F60" s="1289"/>
      <c r="G60" s="1279"/>
      <c r="H60" s="1239"/>
      <c r="I60" s="519"/>
      <c r="J60" s="893"/>
      <c r="K60" s="3"/>
      <c r="L60" s="520"/>
      <c r="M60" s="517"/>
    </row>
    <row r="61" spans="1:25" s="518" customFormat="1" ht="15" customHeight="1">
      <c r="B61" s="1546"/>
      <c r="C61" s="1263"/>
      <c r="D61" s="1265" t="s">
        <v>359</v>
      </c>
      <c r="E61" s="1293"/>
      <c r="F61" s="1289"/>
      <c r="G61" s="1279"/>
      <c r="H61" s="1239"/>
      <c r="I61" s="519"/>
      <c r="J61" s="893"/>
      <c r="K61" s="325"/>
      <c r="L61" s="520"/>
      <c r="M61" s="517"/>
    </row>
    <row r="62" spans="1:25" s="518" customFormat="1" ht="15" customHeight="1">
      <c r="B62" s="1546"/>
      <c r="C62" s="1263"/>
      <c r="D62" s="1265" t="s">
        <v>360</v>
      </c>
      <c r="E62" s="1293"/>
      <c r="F62" s="1289"/>
      <c r="G62" s="1279"/>
      <c r="H62" s="1239"/>
      <c r="I62" s="519"/>
      <c r="J62" s="893"/>
      <c r="K62" s="325"/>
      <c r="L62" s="520"/>
      <c r="M62" s="517"/>
    </row>
    <row r="63" spans="1:25" s="518" customFormat="1" ht="15" customHeight="1">
      <c r="B63" s="1546"/>
      <c r="C63" s="1263"/>
      <c r="D63" s="1265"/>
      <c r="E63" s="1293"/>
      <c r="F63" s="1289"/>
      <c r="G63" s="1279"/>
      <c r="H63" s="1239"/>
      <c r="I63" s="519"/>
      <c r="J63" s="893"/>
      <c r="K63" s="325"/>
      <c r="L63" s="520"/>
      <c r="M63" s="517"/>
    </row>
    <row r="64" spans="1:25" s="518" customFormat="1" ht="15" customHeight="1">
      <c r="B64" s="1546">
        <f>B57+1</f>
        <v>2</v>
      </c>
      <c r="C64" s="1263"/>
      <c r="D64" s="1265" t="s">
        <v>190</v>
      </c>
      <c r="E64" s="1294"/>
      <c r="F64" s="1289"/>
      <c r="G64" s="1279"/>
      <c r="H64" s="1266"/>
      <c r="I64" s="519"/>
      <c r="J64" s="893"/>
      <c r="K64" s="325"/>
      <c r="L64" s="520"/>
      <c r="M64" s="517"/>
    </row>
    <row r="65" spans="1:25" s="518" customFormat="1" ht="25.5">
      <c r="B65" s="1292"/>
      <c r="C65" s="1263"/>
      <c r="D65" s="1264" t="s">
        <v>361</v>
      </c>
      <c r="E65" s="1293"/>
      <c r="F65" s="1289"/>
      <c r="G65" s="1279"/>
      <c r="H65" s="1239"/>
      <c r="I65" s="519"/>
      <c r="J65" s="893"/>
      <c r="K65" s="325"/>
      <c r="L65" s="520"/>
      <c r="M65" s="517"/>
    </row>
    <row r="66" spans="1:25" s="518" customFormat="1" ht="27" customHeight="1">
      <c r="B66" s="1292"/>
      <c r="C66" s="1263"/>
      <c r="D66" s="1262" t="s">
        <v>362</v>
      </c>
      <c r="E66" s="1291" t="s">
        <v>12</v>
      </c>
      <c r="F66" s="1280">
        <v>56</v>
      </c>
      <c r="G66" s="1290"/>
      <c r="H66" s="1260">
        <f>F66*G66</f>
        <v>0</v>
      </c>
      <c r="I66" s="519"/>
      <c r="J66" s="893"/>
      <c r="K66" s="325"/>
      <c r="L66" s="520"/>
      <c r="M66" s="517"/>
    </row>
    <row r="67" spans="1:25" s="518" customFormat="1" ht="15" customHeight="1">
      <c r="B67" s="1292"/>
      <c r="C67" s="1263"/>
      <c r="D67" s="1262" t="s">
        <v>363</v>
      </c>
      <c r="E67" s="1291" t="s">
        <v>12</v>
      </c>
      <c r="F67" s="1280">
        <v>118</v>
      </c>
      <c r="G67" s="1290"/>
      <c r="H67" s="1260">
        <f>F67*G67</f>
        <v>0</v>
      </c>
      <c r="I67" s="519"/>
      <c r="J67" s="893"/>
      <c r="K67" s="3"/>
      <c r="L67" s="520"/>
      <c r="M67" s="517"/>
    </row>
    <row r="68" spans="1:25" s="518" customFormat="1" ht="15" customHeight="1">
      <c r="B68" s="1292"/>
      <c r="C68" s="1263"/>
      <c r="D68" s="1262" t="s">
        <v>364</v>
      </c>
      <c r="E68" s="1291" t="s">
        <v>12</v>
      </c>
      <c r="F68" s="1280">
        <v>80</v>
      </c>
      <c r="G68" s="1290"/>
      <c r="H68" s="1260">
        <f>F68*G68</f>
        <v>0</v>
      </c>
      <c r="I68" s="519"/>
      <c r="J68" s="893"/>
      <c r="K68" s="3"/>
      <c r="L68" s="520"/>
      <c r="M68" s="517"/>
    </row>
    <row r="69" spans="1:25" s="518" customFormat="1" ht="15" customHeight="1">
      <c r="B69" s="1547"/>
      <c r="C69" s="1258"/>
      <c r="D69" s="1262"/>
      <c r="E69" s="1291"/>
      <c r="F69" s="1280"/>
      <c r="G69" s="1290"/>
      <c r="H69" s="1260"/>
      <c r="I69" s="519"/>
      <c r="J69" s="893"/>
      <c r="K69" s="3"/>
      <c r="L69" s="520"/>
      <c r="M69" s="517"/>
    </row>
    <row r="70" spans="1:25" s="518" customFormat="1" ht="15" customHeight="1">
      <c r="B70" s="1295"/>
      <c r="C70" s="1238"/>
      <c r="D70" s="1237" t="s">
        <v>365</v>
      </c>
      <c r="E70" s="1293" t="s">
        <v>15</v>
      </c>
      <c r="F70" s="1289">
        <v>1</v>
      </c>
      <c r="G70" s="1279"/>
      <c r="H70" s="1239">
        <f>F70*G70</f>
        <v>0</v>
      </c>
      <c r="I70" s="519"/>
      <c r="J70" s="893"/>
      <c r="K70" s="3"/>
      <c r="L70" s="520"/>
      <c r="M70" s="517"/>
    </row>
    <row r="71" spans="1:25" s="518" customFormat="1" ht="15" customHeight="1">
      <c r="A71" s="514"/>
      <c r="B71" s="1547"/>
      <c r="C71" s="1258"/>
      <c r="D71" s="1257"/>
      <c r="E71" s="1298"/>
      <c r="F71" s="1288"/>
      <c r="G71" s="1296"/>
      <c r="H71" s="1266"/>
      <c r="I71" s="515"/>
      <c r="J71" s="894"/>
      <c r="K71" s="3"/>
      <c r="L71" s="516"/>
      <c r="M71" s="517"/>
    </row>
    <row r="72" spans="1:25" s="518" customFormat="1" ht="15" customHeight="1">
      <c r="A72" s="514"/>
      <c r="B72" s="1301" t="s">
        <v>444</v>
      </c>
      <c r="C72" s="1241"/>
      <c r="D72" s="1256" t="s">
        <v>366</v>
      </c>
      <c r="E72" s="1287"/>
      <c r="F72" s="1286"/>
      <c r="G72" s="1279"/>
      <c r="H72" s="1244">
        <f>SUBTOTAL(9,H73:H115)</f>
        <v>0</v>
      </c>
      <c r="I72" s="515"/>
      <c r="J72" s="894"/>
      <c r="K72" s="325"/>
      <c r="L72" s="516"/>
      <c r="M72" s="517"/>
    </row>
    <row r="73" spans="1:25" s="521" customFormat="1" ht="15" customHeight="1">
      <c r="A73" s="518"/>
      <c r="B73" s="1543">
        <v>1</v>
      </c>
      <c r="C73" s="1238"/>
      <c r="D73" s="1184" t="s">
        <v>32</v>
      </c>
      <c r="E73" s="1140"/>
      <c r="F73" s="1280"/>
      <c r="G73" s="1279"/>
      <c r="H73" s="1244"/>
      <c r="I73" s="519"/>
      <c r="J73" s="893"/>
      <c r="K73" s="3"/>
      <c r="L73" s="520"/>
      <c r="M73" s="517"/>
      <c r="N73" s="518"/>
      <c r="O73" s="518"/>
      <c r="P73" s="518"/>
      <c r="Q73" s="518"/>
      <c r="R73" s="518"/>
      <c r="S73" s="518"/>
      <c r="T73" s="518"/>
      <c r="U73" s="518"/>
      <c r="V73" s="518"/>
      <c r="W73" s="518"/>
      <c r="X73" s="518"/>
      <c r="Y73" s="518"/>
    </row>
    <row r="74" spans="1:25" s="518" customFormat="1" ht="15" customHeight="1">
      <c r="A74" s="514"/>
      <c r="B74" s="1282"/>
      <c r="C74" s="1285" t="s">
        <v>39</v>
      </c>
      <c r="D74" s="1255" t="s">
        <v>367</v>
      </c>
      <c r="E74" s="1284" t="s">
        <v>5</v>
      </c>
      <c r="F74" s="1283">
        <v>1</v>
      </c>
      <c r="G74" s="1279"/>
      <c r="H74" s="1239">
        <f>F74*G74</f>
        <v>0</v>
      </c>
      <c r="I74" s="515"/>
      <c r="J74" s="894"/>
      <c r="K74" s="325"/>
      <c r="L74" s="516"/>
      <c r="M74" s="517"/>
    </row>
    <row r="75" spans="1:25" s="470" customFormat="1" ht="15" customHeight="1">
      <c r="B75" s="1282"/>
      <c r="C75" s="1281"/>
      <c r="D75" s="1255" t="s">
        <v>368</v>
      </c>
      <c r="E75" s="1140"/>
      <c r="F75" s="1280"/>
      <c r="G75" s="1279"/>
      <c r="H75" s="1239"/>
      <c r="I75" s="427"/>
      <c r="J75" s="893"/>
      <c r="K75" s="3"/>
      <c r="N75" s="465"/>
      <c r="O75" s="465"/>
      <c r="P75" s="465"/>
      <c r="Q75" s="465"/>
      <c r="R75" s="465"/>
      <c r="S75" s="465"/>
      <c r="T75" s="465"/>
      <c r="U75" s="465"/>
      <c r="V75" s="465"/>
      <c r="W75" s="465"/>
      <c r="X75" s="465"/>
      <c r="Y75" s="465"/>
    </row>
    <row r="76" spans="1:25" s="465" customFormat="1" ht="15" customHeight="1">
      <c r="B76" s="1282"/>
      <c r="C76" s="1281"/>
      <c r="D76" s="1255" t="s">
        <v>369</v>
      </c>
      <c r="E76" s="1140"/>
      <c r="F76" s="1280"/>
      <c r="G76" s="1279"/>
      <c r="H76" s="1239"/>
      <c r="I76" s="427"/>
      <c r="J76" s="893"/>
      <c r="K76" s="3"/>
      <c r="L76" s="470"/>
      <c r="M76" s="470"/>
    </row>
    <row r="77" spans="1:25" s="465" customFormat="1" ht="15" customHeight="1">
      <c r="B77" s="1282"/>
      <c r="C77" s="1281"/>
      <c r="D77" s="1255" t="s">
        <v>370</v>
      </c>
      <c r="E77" s="1140"/>
      <c r="F77" s="1280"/>
      <c r="G77" s="1279"/>
      <c r="H77" s="1239"/>
      <c r="I77" s="427"/>
      <c r="J77" s="893"/>
      <c r="K77" s="3"/>
      <c r="L77" s="470"/>
      <c r="M77" s="470"/>
    </row>
    <row r="78" spans="1:25" s="465" customFormat="1" ht="15" customHeight="1">
      <c r="B78" s="1282"/>
      <c r="C78" s="1281"/>
      <c r="D78" s="1255" t="s">
        <v>371</v>
      </c>
      <c r="E78" s="1140"/>
      <c r="F78" s="1280"/>
      <c r="G78" s="1279"/>
      <c r="H78" s="1239"/>
      <c r="I78" s="427"/>
      <c r="J78" s="893"/>
      <c r="K78" s="3"/>
      <c r="L78" s="470"/>
      <c r="M78" s="470"/>
    </row>
    <row r="79" spans="1:25" s="465" customFormat="1" ht="15" customHeight="1">
      <c r="B79" s="1282"/>
      <c r="C79" s="1281"/>
      <c r="D79" s="1255" t="s">
        <v>372</v>
      </c>
      <c r="E79" s="1140"/>
      <c r="F79" s="1280"/>
      <c r="G79" s="1279"/>
      <c r="H79" s="1239"/>
      <c r="I79" s="427"/>
      <c r="J79" s="893"/>
      <c r="K79" s="3"/>
      <c r="L79" s="470"/>
      <c r="M79" s="470"/>
    </row>
    <row r="80" spans="1:25" s="465" customFormat="1" ht="15" customHeight="1">
      <c r="B80" s="1282"/>
      <c r="C80" s="1281"/>
      <c r="D80" s="1255" t="s">
        <v>373</v>
      </c>
      <c r="E80" s="1140"/>
      <c r="F80" s="1280"/>
      <c r="G80" s="1279"/>
      <c r="H80" s="1239"/>
      <c r="I80" s="427"/>
      <c r="J80" s="893"/>
      <c r="K80" s="3"/>
      <c r="L80" s="470"/>
      <c r="M80" s="470"/>
    </row>
    <row r="81" spans="1:31" s="465" customFormat="1" ht="15" customHeight="1">
      <c r="B81" s="1282"/>
      <c r="C81" s="1281"/>
      <c r="D81" s="1255" t="s">
        <v>374</v>
      </c>
      <c r="E81" s="1140"/>
      <c r="F81" s="1280"/>
      <c r="G81" s="1279"/>
      <c r="H81" s="1239"/>
      <c r="I81" s="427"/>
      <c r="J81" s="893"/>
      <c r="K81" s="3"/>
      <c r="L81" s="470"/>
      <c r="M81" s="470"/>
    </row>
    <row r="82" spans="1:31" s="465" customFormat="1" ht="15" customHeight="1">
      <c r="B82" s="1282"/>
      <c r="C82" s="1281"/>
      <c r="D82" s="1255" t="s">
        <v>375</v>
      </c>
      <c r="E82" s="1140"/>
      <c r="F82" s="1280"/>
      <c r="G82" s="1279"/>
      <c r="H82" s="1239"/>
      <c r="I82" s="427"/>
      <c r="J82" s="893"/>
      <c r="K82" s="3"/>
      <c r="L82" s="470"/>
      <c r="M82" s="470"/>
    </row>
    <row r="83" spans="1:31" s="465" customFormat="1" ht="15" customHeight="1">
      <c r="B83" s="1282"/>
      <c r="C83" s="1281"/>
      <c r="D83" s="1255" t="s">
        <v>376</v>
      </c>
      <c r="E83" s="1140"/>
      <c r="F83" s="1280"/>
      <c r="G83" s="1279"/>
      <c r="H83" s="1239"/>
      <c r="I83" s="427"/>
      <c r="J83" s="893"/>
      <c r="K83" s="3"/>
      <c r="L83" s="470"/>
      <c r="M83" s="470"/>
    </row>
    <row r="84" spans="1:31" s="465" customFormat="1" ht="15" customHeight="1">
      <c r="B84" s="1282"/>
      <c r="C84" s="1281"/>
      <c r="D84" s="1255" t="s">
        <v>377</v>
      </c>
      <c r="E84" s="1140"/>
      <c r="F84" s="1280"/>
      <c r="G84" s="1279"/>
      <c r="H84" s="1239"/>
      <c r="I84" s="427"/>
      <c r="J84" s="893"/>
      <c r="K84" s="3"/>
      <c r="L84" s="470"/>
      <c r="M84" s="470"/>
    </row>
    <row r="85" spans="1:31" s="465" customFormat="1" ht="15" customHeight="1">
      <c r="B85" s="1282"/>
      <c r="C85" s="1281"/>
      <c r="D85" s="1255" t="s">
        <v>378</v>
      </c>
      <c r="E85" s="1140"/>
      <c r="F85" s="1280"/>
      <c r="G85" s="1279"/>
      <c r="H85" s="1239"/>
      <c r="I85" s="427"/>
      <c r="J85" s="893"/>
      <c r="K85" s="3"/>
      <c r="L85" s="470"/>
      <c r="M85" s="470"/>
    </row>
    <row r="86" spans="1:31" s="465" customFormat="1" ht="15" customHeight="1">
      <c r="B86" s="1282"/>
      <c r="C86" s="1281"/>
      <c r="D86" s="1255" t="s">
        <v>379</v>
      </c>
      <c r="E86" s="1140"/>
      <c r="F86" s="1280"/>
      <c r="G86" s="1279"/>
      <c r="H86" s="1239"/>
      <c r="I86" s="427"/>
      <c r="J86" s="893"/>
      <c r="K86" s="3"/>
      <c r="L86" s="470"/>
      <c r="M86" s="470"/>
    </row>
    <row r="87" spans="1:31" s="465" customFormat="1" ht="15" customHeight="1">
      <c r="B87" s="1282"/>
      <c r="C87" s="1281"/>
      <c r="D87" s="1255" t="s">
        <v>380</v>
      </c>
      <c r="E87" s="1140"/>
      <c r="F87" s="1280"/>
      <c r="G87" s="1279"/>
      <c r="H87" s="1239"/>
      <c r="I87" s="427"/>
      <c r="J87" s="893"/>
      <c r="K87" s="3"/>
      <c r="L87" s="470"/>
      <c r="M87" s="470"/>
    </row>
    <row r="88" spans="1:31" s="9" customFormat="1" ht="15" customHeight="1">
      <c r="A88" s="4"/>
      <c r="B88" s="1282"/>
      <c r="C88" s="1281"/>
      <c r="D88" s="1255" t="s">
        <v>381</v>
      </c>
      <c r="E88" s="1140"/>
      <c r="F88" s="1280"/>
      <c r="G88" s="1279"/>
      <c r="H88" s="1239"/>
      <c r="I88" s="15"/>
      <c r="J88" s="889"/>
      <c r="K88" s="901"/>
      <c r="L88" s="495"/>
      <c r="M88" s="7"/>
    </row>
    <row r="89" spans="1:31" s="9" customFormat="1" ht="15" customHeight="1">
      <c r="A89" s="4"/>
      <c r="B89" s="1282"/>
      <c r="C89" s="1281"/>
      <c r="D89" s="1255"/>
      <c r="E89" s="1140"/>
      <c r="F89" s="1280"/>
      <c r="G89" s="1279"/>
      <c r="H89" s="1239"/>
      <c r="I89" s="15"/>
      <c r="J89" s="889"/>
      <c r="K89" s="901"/>
      <c r="L89" s="495"/>
      <c r="M89" s="7"/>
    </row>
    <row r="90" spans="1:31" s="426" customFormat="1" ht="15" customHeight="1">
      <c r="B90" s="1282"/>
      <c r="C90" s="1285" t="s">
        <v>35</v>
      </c>
      <c r="D90" s="1255" t="s">
        <v>382</v>
      </c>
      <c r="E90" s="1284" t="s">
        <v>5</v>
      </c>
      <c r="F90" s="1283">
        <v>1</v>
      </c>
      <c r="G90" s="1279"/>
      <c r="H90" s="1239">
        <f>F90*G90</f>
        <v>0</v>
      </c>
      <c r="I90" s="526"/>
      <c r="J90" s="894"/>
      <c r="K90" s="881"/>
      <c r="L90" s="425"/>
      <c r="M90" s="425"/>
      <c r="N90" s="425"/>
      <c r="O90" s="527"/>
      <c r="P90" s="527"/>
      <c r="Q90" s="528"/>
      <c r="R90" s="528"/>
      <c r="S90" s="528"/>
      <c r="T90" s="528"/>
      <c r="U90" s="425"/>
      <c r="V90" s="425"/>
      <c r="W90" s="425"/>
      <c r="X90" s="425"/>
      <c r="Y90" s="425"/>
      <c r="Z90" s="425"/>
      <c r="AA90" s="425"/>
      <c r="AB90" s="425"/>
      <c r="AC90" s="425"/>
      <c r="AD90" s="425"/>
      <c r="AE90" s="425"/>
    </row>
    <row r="91" spans="1:31" s="7" customFormat="1" ht="15" customHeight="1">
      <c r="A91" s="4"/>
      <c r="B91" s="1282"/>
      <c r="C91" s="1281"/>
      <c r="D91" s="1255" t="s">
        <v>368</v>
      </c>
      <c r="E91" s="1140"/>
      <c r="F91" s="1280"/>
      <c r="G91" s="1279"/>
      <c r="H91" s="1239"/>
      <c r="I91" s="15"/>
      <c r="J91" s="889"/>
      <c r="K91" s="901"/>
      <c r="L91" s="52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31" s="7" customFormat="1" ht="15" customHeight="1">
      <c r="A92" s="4"/>
      <c r="B92" s="1282"/>
      <c r="C92" s="1281"/>
      <c r="D92" s="1255" t="s">
        <v>369</v>
      </c>
      <c r="E92" s="1140"/>
      <c r="F92" s="1280"/>
      <c r="G92" s="1279"/>
      <c r="H92" s="1239"/>
      <c r="I92" s="15"/>
      <c r="J92" s="889"/>
      <c r="K92" s="901"/>
      <c r="L92" s="495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31" s="7" customFormat="1" ht="15" customHeight="1">
      <c r="A93" s="9"/>
      <c r="B93" s="1282"/>
      <c r="C93" s="1281"/>
      <c r="D93" s="1255" t="s">
        <v>370</v>
      </c>
      <c r="E93" s="1140"/>
      <c r="F93" s="1280"/>
      <c r="G93" s="1279"/>
      <c r="H93" s="1239"/>
      <c r="I93" s="354"/>
      <c r="J93" s="886"/>
      <c r="K93" s="3"/>
      <c r="L93" s="52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31" s="7" customFormat="1" ht="15" customHeight="1">
      <c r="A94" s="9"/>
      <c r="B94" s="1282"/>
      <c r="C94" s="1281"/>
      <c r="D94" s="1255" t="s">
        <v>371</v>
      </c>
      <c r="E94" s="1140"/>
      <c r="F94" s="1280"/>
      <c r="G94" s="1279"/>
      <c r="H94" s="1239"/>
      <c r="I94" s="354"/>
      <c r="J94" s="886"/>
      <c r="K94" s="901"/>
      <c r="L94" s="52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31" s="7" customFormat="1" ht="15" customHeight="1">
      <c r="A95" s="9"/>
      <c r="B95" s="1282"/>
      <c r="C95" s="1281"/>
      <c r="D95" s="1255" t="s">
        <v>383</v>
      </c>
      <c r="E95" s="1140"/>
      <c r="F95" s="1280"/>
      <c r="G95" s="1279"/>
      <c r="H95" s="1239"/>
      <c r="I95" s="354"/>
      <c r="J95" s="886"/>
      <c r="K95" s="901"/>
      <c r="L95" s="52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31" s="7" customFormat="1" ht="15" customHeight="1">
      <c r="A96" s="9"/>
      <c r="B96" s="1282"/>
      <c r="C96" s="1281"/>
      <c r="D96" s="1255" t="s">
        <v>378</v>
      </c>
      <c r="E96" s="1140"/>
      <c r="F96" s="1280"/>
      <c r="G96" s="1279"/>
      <c r="H96" s="1239"/>
      <c r="I96" s="354"/>
      <c r="J96" s="886"/>
      <c r="K96" s="901"/>
      <c r="L96" s="52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s="7" customFormat="1" ht="15" customHeight="1">
      <c r="A97" s="9"/>
      <c r="B97" s="1282"/>
      <c r="C97" s="1281"/>
      <c r="D97" s="1255" t="s">
        <v>384</v>
      </c>
      <c r="E97" s="1140"/>
      <c r="F97" s="1280"/>
      <c r="G97" s="1279"/>
      <c r="H97" s="1239"/>
      <c r="I97" s="354"/>
      <c r="J97" s="886"/>
      <c r="K97" s="901"/>
      <c r="L97" s="52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s="494" customFormat="1" ht="15" customHeight="1">
      <c r="A98" s="9"/>
      <c r="B98" s="1282"/>
      <c r="C98" s="1281"/>
      <c r="D98" s="1255" t="s">
        <v>385</v>
      </c>
      <c r="E98" s="1140"/>
      <c r="F98" s="1280"/>
      <c r="G98" s="1279"/>
      <c r="H98" s="1239"/>
      <c r="I98" s="354"/>
      <c r="J98" s="886"/>
      <c r="K98" s="901"/>
      <c r="L98" s="529"/>
      <c r="M98" s="7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s="494" customFormat="1" ht="15" customHeight="1">
      <c r="A99" s="9"/>
      <c r="B99" s="1282"/>
      <c r="C99" s="1281"/>
      <c r="D99" s="1255"/>
      <c r="E99" s="1140"/>
      <c r="F99" s="1280"/>
      <c r="G99" s="1279"/>
      <c r="H99" s="1239"/>
      <c r="I99" s="354"/>
      <c r="J99" s="886"/>
      <c r="K99" s="901"/>
      <c r="L99" s="529"/>
      <c r="M99" s="7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s="494" customFormat="1" ht="15" customHeight="1">
      <c r="A100" s="9"/>
      <c r="B100" s="1282"/>
      <c r="C100" s="1285" t="s">
        <v>203</v>
      </c>
      <c r="D100" s="1255" t="s">
        <v>386</v>
      </c>
      <c r="E100" s="1284" t="s">
        <v>5</v>
      </c>
      <c r="F100" s="1283">
        <v>1</v>
      </c>
      <c r="G100" s="1279"/>
      <c r="H100" s="1239">
        <f>F100*G100</f>
        <v>0</v>
      </c>
      <c r="I100" s="354"/>
      <c r="J100" s="886"/>
      <c r="K100" s="901"/>
      <c r="L100" s="529"/>
      <c r="M100" s="7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s="494" customFormat="1" ht="15" customHeight="1">
      <c r="A101" s="9"/>
      <c r="B101" s="1282"/>
      <c r="C101" s="1281"/>
      <c r="D101" s="1255" t="s">
        <v>830</v>
      </c>
      <c r="E101" s="1140"/>
      <c r="F101" s="1280"/>
      <c r="G101" s="1279"/>
      <c r="H101" s="1239"/>
      <c r="I101" s="354"/>
      <c r="J101" s="886"/>
      <c r="K101" s="901"/>
      <c r="L101" s="529"/>
      <c r="M101" s="7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s="494" customFormat="1" ht="15" customHeight="1">
      <c r="A102" s="9"/>
      <c r="B102" s="1282"/>
      <c r="C102" s="1281"/>
      <c r="D102" s="1255" t="s">
        <v>387</v>
      </c>
      <c r="E102" s="1140"/>
      <c r="F102" s="1280"/>
      <c r="G102" s="1279"/>
      <c r="H102" s="1239"/>
      <c r="I102" s="354"/>
      <c r="J102" s="886"/>
      <c r="K102" s="901"/>
      <c r="L102" s="529"/>
      <c r="M102" s="7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s="494" customFormat="1" ht="15" customHeight="1">
      <c r="A103" s="9"/>
      <c r="B103" s="1282"/>
      <c r="C103" s="1281"/>
      <c r="D103" s="1255" t="s">
        <v>388</v>
      </c>
      <c r="E103" s="1140"/>
      <c r="F103" s="1280"/>
      <c r="G103" s="1279"/>
      <c r="H103" s="1239"/>
      <c r="I103" s="354"/>
      <c r="J103" s="886"/>
      <c r="K103" s="3"/>
      <c r="L103" s="529"/>
      <c r="M103" s="7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s="494" customFormat="1" ht="15" customHeight="1">
      <c r="A104" s="9"/>
      <c r="B104" s="1282"/>
      <c r="C104" s="1281"/>
      <c r="D104" s="1255" t="s">
        <v>371</v>
      </c>
      <c r="E104" s="1140"/>
      <c r="F104" s="1280"/>
      <c r="G104" s="1279"/>
      <c r="H104" s="1239"/>
      <c r="I104" s="354"/>
      <c r="J104" s="886"/>
      <c r="K104" s="901"/>
      <c r="L104" s="529"/>
      <c r="M104" s="7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s="494" customFormat="1" ht="15" customHeight="1">
      <c r="A105" s="9"/>
      <c r="B105" s="1278"/>
      <c r="C105" s="1238" t="s">
        <v>40</v>
      </c>
      <c r="D105" s="1251" t="s">
        <v>389</v>
      </c>
      <c r="E105" s="1250" t="s">
        <v>5</v>
      </c>
      <c r="F105" s="1249">
        <v>7</v>
      </c>
      <c r="G105" s="1253"/>
      <c r="H105" s="1239">
        <f>F105*G105</f>
        <v>0</v>
      </c>
      <c r="I105" s="354"/>
      <c r="J105" s="886"/>
      <c r="K105" s="901"/>
      <c r="L105" s="529"/>
      <c r="M105" s="7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s="494" customFormat="1" ht="15" customHeight="1">
      <c r="A106" s="9"/>
      <c r="B106" s="1252"/>
      <c r="C106" s="1238" t="s">
        <v>41</v>
      </c>
      <c r="D106" s="1251" t="s">
        <v>390</v>
      </c>
      <c r="E106" s="1250" t="s">
        <v>5</v>
      </c>
      <c r="F106" s="1249">
        <v>7</v>
      </c>
      <c r="G106" s="1253"/>
      <c r="H106" s="1239">
        <f>F106*G106</f>
        <v>0</v>
      </c>
      <c r="I106" s="354"/>
      <c r="J106" s="886"/>
      <c r="K106" s="901"/>
      <c r="L106" s="529"/>
      <c r="M106" s="7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s="494" customFormat="1" ht="15" customHeight="1">
      <c r="A107" s="9"/>
      <c r="B107" s="1252"/>
      <c r="C107" s="1238" t="s">
        <v>42</v>
      </c>
      <c r="D107" s="1251" t="s">
        <v>391</v>
      </c>
      <c r="E107" s="1250" t="s">
        <v>5</v>
      </c>
      <c r="F107" s="1249">
        <v>1</v>
      </c>
      <c r="G107" s="1253"/>
      <c r="H107" s="1239">
        <f>F107*G107</f>
        <v>0</v>
      </c>
      <c r="I107" s="354"/>
      <c r="J107" s="886"/>
      <c r="K107" s="3"/>
      <c r="L107" s="529"/>
      <c r="M107" s="7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s="494" customFormat="1" ht="15" customHeight="1">
      <c r="A108" s="9"/>
      <c r="B108" s="1252"/>
      <c r="C108" s="1238"/>
      <c r="D108" s="1248"/>
      <c r="E108" s="1277"/>
      <c r="F108" s="1247"/>
      <c r="G108" s="1253"/>
      <c r="H108" s="1239"/>
      <c r="I108" s="354"/>
      <c r="J108" s="886"/>
      <c r="K108" s="3"/>
      <c r="L108" s="529"/>
      <c r="M108" s="7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s="494" customFormat="1" ht="15" customHeight="1">
      <c r="A109" s="9"/>
      <c r="B109" s="1548">
        <f>B73+1</f>
        <v>2</v>
      </c>
      <c r="C109" s="1238"/>
      <c r="D109" s="1246" t="s">
        <v>392</v>
      </c>
      <c r="E109" s="1254"/>
      <c r="F109" s="1245"/>
      <c r="G109" s="1253"/>
      <c r="H109" s="1244"/>
      <c r="I109" s="354"/>
      <c r="J109" s="886"/>
      <c r="K109" s="3"/>
      <c r="L109" s="529"/>
      <c r="M109" s="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s="494" customFormat="1" ht="15" customHeight="1">
      <c r="A110" s="9"/>
      <c r="B110" s="1252"/>
      <c r="C110" s="1238"/>
      <c r="D110" s="1243" t="s">
        <v>393</v>
      </c>
      <c r="E110" s="1276"/>
      <c r="F110" s="1275"/>
      <c r="G110" s="1253"/>
      <c r="H110" s="1239"/>
      <c r="I110" s="354"/>
      <c r="J110" s="886"/>
      <c r="K110" s="3"/>
      <c r="L110" s="529"/>
      <c r="M110" s="7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s="494" customFormat="1" ht="15" customHeight="1">
      <c r="A111" s="9"/>
      <c r="B111" s="1549"/>
      <c r="C111" s="1274"/>
      <c r="D111" s="1242" t="s">
        <v>363</v>
      </c>
      <c r="E111" s="1273" t="s">
        <v>12</v>
      </c>
      <c r="F111" s="1272">
        <v>539</v>
      </c>
      <c r="G111" s="1261"/>
      <c r="H111" s="1239">
        <f>F111*G111</f>
        <v>0</v>
      </c>
      <c r="I111" s="354"/>
      <c r="J111" s="886"/>
      <c r="K111" s="901"/>
      <c r="L111" s="529"/>
      <c r="M111" s="7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s="494" customFormat="1" ht="15" customHeight="1">
      <c r="A112" s="9"/>
      <c r="B112" s="1549"/>
      <c r="C112" s="1274"/>
      <c r="D112" s="1242" t="s">
        <v>364</v>
      </c>
      <c r="E112" s="1273" t="s">
        <v>12</v>
      </c>
      <c r="F112" s="1272">
        <v>98</v>
      </c>
      <c r="G112" s="1261"/>
      <c r="H112" s="1239">
        <f>F112*G112</f>
        <v>0</v>
      </c>
      <c r="I112" s="354"/>
      <c r="J112" s="886"/>
      <c r="K112" s="901"/>
      <c r="L112" s="529"/>
      <c r="M112" s="7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31" s="494" customFormat="1" ht="15" customHeight="1">
      <c r="A113" s="9"/>
      <c r="B113" s="1549"/>
      <c r="C113" s="1241"/>
      <c r="D113" s="1240"/>
      <c r="E113" s="1273"/>
      <c r="F113" s="1272"/>
      <c r="G113" s="1261"/>
      <c r="H113" s="1239"/>
      <c r="I113" s="354"/>
      <c r="J113" s="886"/>
      <c r="K113" s="901"/>
      <c r="L113" s="529"/>
      <c r="M113" s="7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31" s="494" customFormat="1" ht="15" customHeight="1">
      <c r="A114" s="9"/>
      <c r="B114" s="1550"/>
      <c r="C114" s="1238"/>
      <c r="D114" s="1237" t="s">
        <v>829</v>
      </c>
      <c r="E114" s="1551" t="s">
        <v>15</v>
      </c>
      <c r="F114" s="1259">
        <v>1</v>
      </c>
      <c r="G114" s="1253"/>
      <c r="H114" s="1239">
        <f>F114*G114</f>
        <v>0</v>
      </c>
      <c r="I114" s="354"/>
      <c r="J114" s="886"/>
      <c r="K114" s="3"/>
      <c r="L114" s="529"/>
      <c r="M114" s="7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31" s="521" customFormat="1" ht="15" customHeight="1">
      <c r="A115" s="518"/>
      <c r="B115" s="1552"/>
      <c r="C115" s="859"/>
      <c r="D115" s="844"/>
      <c r="E115" s="1553"/>
      <c r="F115" s="843"/>
      <c r="G115" s="1554"/>
      <c r="H115" s="1555"/>
      <c r="I115" s="519"/>
      <c r="J115" s="893"/>
      <c r="K115" s="325"/>
      <c r="L115" s="520"/>
      <c r="M115" s="517"/>
      <c r="N115" s="518"/>
      <c r="O115" s="518"/>
      <c r="P115" s="518"/>
      <c r="Q115" s="518"/>
      <c r="R115" s="518"/>
      <c r="S115" s="518"/>
      <c r="T115" s="518"/>
      <c r="U115" s="518"/>
      <c r="V115" s="518"/>
      <c r="W115" s="518"/>
      <c r="X115" s="518"/>
      <c r="Y115" s="518"/>
    </row>
    <row r="116" spans="1:31" s="504" customFormat="1" ht="15.75" customHeight="1">
      <c r="B116" s="496" t="s">
        <v>445</v>
      </c>
      <c r="C116" s="1570"/>
      <c r="D116" s="138" t="s">
        <v>394</v>
      </c>
      <c r="E116" s="512"/>
      <c r="F116" s="530"/>
      <c r="G116" s="531"/>
      <c r="H116" s="532">
        <f>SUBTOTAL(9,H117:H142)</f>
        <v>0</v>
      </c>
      <c r="I116" s="509"/>
      <c r="J116" s="895"/>
      <c r="K116" s="3"/>
      <c r="L116" s="509"/>
      <c r="M116" s="509"/>
      <c r="N116" s="509"/>
      <c r="O116" s="509"/>
      <c r="P116" s="509"/>
      <c r="Q116" s="511"/>
      <c r="R116" s="511"/>
      <c r="S116" s="511"/>
      <c r="T116" s="511"/>
      <c r="U116" s="509"/>
      <c r="V116" s="509"/>
      <c r="W116" s="509"/>
      <c r="X116" s="509"/>
      <c r="Y116" s="509"/>
      <c r="Z116" s="509"/>
      <c r="AA116" s="509"/>
      <c r="AB116" s="509"/>
      <c r="AC116" s="509"/>
      <c r="AD116" s="509"/>
      <c r="AE116" s="509"/>
    </row>
    <row r="117" spans="1:31" s="504" customFormat="1" ht="15.75" customHeight="1">
      <c r="B117" s="813">
        <v>1</v>
      </c>
      <c r="C117" s="827"/>
      <c r="D117" s="533" t="s">
        <v>395</v>
      </c>
      <c r="E117" s="512"/>
      <c r="F117" s="530"/>
      <c r="G117" s="534"/>
      <c r="H117" s="532"/>
      <c r="I117" s="509"/>
      <c r="J117" s="892"/>
      <c r="K117" s="121"/>
      <c r="L117" s="509"/>
      <c r="M117" s="509"/>
      <c r="N117" s="509"/>
      <c r="O117" s="511"/>
      <c r="P117" s="511"/>
      <c r="Q117" s="511"/>
      <c r="R117" s="511"/>
      <c r="S117" s="511"/>
      <c r="T117" s="511"/>
      <c r="U117" s="509"/>
      <c r="V117" s="509"/>
      <c r="W117" s="509"/>
      <c r="X117" s="509"/>
      <c r="Y117" s="509"/>
      <c r="Z117" s="509"/>
      <c r="AA117" s="509"/>
      <c r="AB117" s="509"/>
      <c r="AC117" s="509"/>
      <c r="AD117" s="509"/>
      <c r="AE117" s="509"/>
    </row>
    <row r="118" spans="1:31" s="504" customFormat="1" ht="15.75" customHeight="1">
      <c r="B118" s="513"/>
      <c r="C118" s="828"/>
      <c r="D118" s="535" t="s">
        <v>396</v>
      </c>
      <c r="E118" s="512"/>
      <c r="F118" s="530"/>
      <c r="G118" s="531"/>
      <c r="H118" s="531"/>
      <c r="I118" s="509"/>
      <c r="J118" s="892"/>
      <c r="K118" s="121"/>
      <c r="L118" s="509"/>
      <c r="M118" s="509"/>
      <c r="N118" s="509"/>
      <c r="O118" s="511"/>
      <c r="P118" s="511"/>
      <c r="Q118" s="511"/>
      <c r="R118" s="511"/>
      <c r="S118" s="511"/>
      <c r="T118" s="511"/>
      <c r="U118" s="509"/>
      <c r="V118" s="509"/>
      <c r="W118" s="509"/>
      <c r="X118" s="509"/>
      <c r="Y118" s="509"/>
      <c r="Z118" s="509"/>
      <c r="AA118" s="509"/>
      <c r="AB118" s="509"/>
      <c r="AC118" s="509"/>
      <c r="AD118" s="509"/>
      <c r="AE118" s="509"/>
    </row>
    <row r="119" spans="1:31" s="504" customFormat="1" ht="15.75" customHeight="1">
      <c r="B119" s="1556"/>
      <c r="C119" s="525" t="s">
        <v>39</v>
      </c>
      <c r="D119" s="535" t="s">
        <v>397</v>
      </c>
      <c r="E119" s="589" t="s">
        <v>123</v>
      </c>
      <c r="F119" s="530">
        <v>1</v>
      </c>
      <c r="G119" s="531"/>
      <c r="H119" s="531">
        <f>+G119*F119</f>
        <v>0</v>
      </c>
      <c r="I119" s="509"/>
      <c r="J119" s="892"/>
      <c r="K119" s="3"/>
      <c r="L119" s="509"/>
      <c r="M119" s="509"/>
      <c r="N119" s="509"/>
      <c r="O119" s="511"/>
      <c r="P119" s="511"/>
      <c r="Q119" s="511"/>
      <c r="R119" s="511"/>
      <c r="S119" s="511"/>
      <c r="T119" s="511"/>
      <c r="U119" s="509"/>
      <c r="V119" s="509"/>
      <c r="W119" s="509"/>
      <c r="X119" s="509"/>
      <c r="Y119" s="509"/>
      <c r="Z119" s="509"/>
      <c r="AA119" s="509"/>
      <c r="AB119" s="509"/>
      <c r="AC119" s="509"/>
      <c r="AD119" s="509"/>
      <c r="AE119" s="509"/>
    </row>
    <row r="120" spans="1:31" s="546" customFormat="1" ht="15.75" customHeight="1">
      <c r="A120" s="536"/>
      <c r="B120" s="1556"/>
      <c r="C120" s="799" t="s">
        <v>35</v>
      </c>
      <c r="D120" s="537" t="s">
        <v>398</v>
      </c>
      <c r="E120" s="589" t="s">
        <v>123</v>
      </c>
      <c r="F120" s="538">
        <v>1</v>
      </c>
      <c r="G120" s="531"/>
      <c r="H120" s="539">
        <f t="shared" ref="H120:H127" si="2">F120*G120</f>
        <v>0</v>
      </c>
      <c r="I120" s="540"/>
      <c r="J120" s="892"/>
      <c r="K120" s="3"/>
      <c r="L120" s="540"/>
      <c r="M120" s="540"/>
      <c r="N120" s="540"/>
      <c r="O120" s="541"/>
      <c r="P120" s="541"/>
      <c r="Q120" s="542"/>
      <c r="R120" s="543"/>
      <c r="S120" s="544"/>
      <c r="T120" s="545"/>
      <c r="U120" s="536"/>
      <c r="V120" s="536"/>
      <c r="W120" s="536"/>
      <c r="X120" s="536"/>
      <c r="Y120" s="536"/>
      <c r="Z120" s="536"/>
      <c r="AA120" s="536"/>
      <c r="AB120" s="536"/>
      <c r="AC120" s="536"/>
      <c r="AD120" s="536"/>
      <c r="AE120" s="536"/>
    </row>
    <row r="121" spans="1:31" s="546" customFormat="1" ht="15.75" customHeight="1">
      <c r="A121" s="536"/>
      <c r="B121" s="1556"/>
      <c r="C121" s="525" t="s">
        <v>203</v>
      </c>
      <c r="D121" s="537" t="s">
        <v>399</v>
      </c>
      <c r="E121" s="589" t="s">
        <v>123</v>
      </c>
      <c r="F121" s="538">
        <v>1</v>
      </c>
      <c r="G121" s="531"/>
      <c r="H121" s="539">
        <f t="shared" si="2"/>
        <v>0</v>
      </c>
      <c r="I121" s="540"/>
      <c r="J121" s="892"/>
      <c r="K121" s="3"/>
      <c r="L121" s="540"/>
      <c r="M121" s="540"/>
      <c r="N121" s="540"/>
      <c r="O121" s="541"/>
      <c r="P121" s="541"/>
      <c r="Q121" s="542"/>
      <c r="R121" s="543"/>
      <c r="S121" s="544"/>
      <c r="T121" s="545"/>
      <c r="U121" s="536"/>
      <c r="V121" s="536"/>
      <c r="W121" s="536"/>
      <c r="X121" s="536"/>
      <c r="Y121" s="536"/>
      <c r="Z121" s="536"/>
      <c r="AA121" s="536"/>
      <c r="AB121" s="536"/>
      <c r="AC121" s="536"/>
      <c r="AD121" s="536"/>
      <c r="AE121" s="536"/>
    </row>
    <row r="122" spans="1:31" s="546" customFormat="1" ht="15.75" customHeight="1">
      <c r="A122" s="536"/>
      <c r="B122" s="1556"/>
      <c r="C122" s="826" t="s">
        <v>40</v>
      </c>
      <c r="D122" s="537" t="s">
        <v>400</v>
      </c>
      <c r="E122" s="589" t="s">
        <v>123</v>
      </c>
      <c r="F122" s="538">
        <v>1</v>
      </c>
      <c r="G122" s="531"/>
      <c r="H122" s="539">
        <f t="shared" si="2"/>
        <v>0</v>
      </c>
      <c r="I122" s="540"/>
      <c r="J122" s="892"/>
      <c r="K122" s="3"/>
      <c r="L122" s="540"/>
      <c r="M122" s="540"/>
      <c r="N122" s="540"/>
      <c r="O122" s="541"/>
      <c r="P122" s="541"/>
      <c r="Q122" s="542"/>
      <c r="R122" s="543"/>
      <c r="S122" s="544"/>
      <c r="T122" s="545"/>
      <c r="U122" s="536"/>
      <c r="V122" s="536"/>
      <c r="W122" s="536"/>
      <c r="X122" s="536"/>
      <c r="Y122" s="536"/>
      <c r="Z122" s="536"/>
      <c r="AA122" s="536"/>
      <c r="AB122" s="536"/>
      <c r="AC122" s="536"/>
      <c r="AD122" s="536"/>
      <c r="AE122" s="536"/>
    </row>
    <row r="123" spans="1:31" s="558" customFormat="1" ht="25.5">
      <c r="A123" s="547"/>
      <c r="B123" s="1556"/>
      <c r="C123" s="826" t="s">
        <v>41</v>
      </c>
      <c r="D123" s="548" t="s">
        <v>401</v>
      </c>
      <c r="E123" s="1557" t="s">
        <v>123</v>
      </c>
      <c r="F123" s="549">
        <v>1</v>
      </c>
      <c r="G123" s="550"/>
      <c r="H123" s="551">
        <f t="shared" si="2"/>
        <v>0</v>
      </c>
      <c r="I123" s="552"/>
      <c r="J123" s="896"/>
      <c r="K123" s="3"/>
      <c r="L123" s="552"/>
      <c r="M123" s="552"/>
      <c r="N123" s="552"/>
      <c r="O123" s="553"/>
      <c r="P123" s="553"/>
      <c r="Q123" s="554"/>
      <c r="R123" s="555"/>
      <c r="S123" s="556"/>
      <c r="T123" s="557"/>
      <c r="U123" s="547"/>
      <c r="V123" s="547"/>
      <c r="W123" s="547"/>
      <c r="X123" s="547"/>
      <c r="Y123" s="547"/>
      <c r="Z123" s="547"/>
      <c r="AA123" s="547"/>
      <c r="AB123" s="547"/>
      <c r="AC123" s="547"/>
      <c r="AD123" s="547"/>
      <c r="AE123" s="547"/>
    </row>
    <row r="124" spans="1:31" s="546" customFormat="1" ht="15.75" customHeight="1">
      <c r="A124" s="536"/>
      <c r="B124" s="1556"/>
      <c r="C124" s="826" t="s">
        <v>42</v>
      </c>
      <c r="D124" s="537" t="s">
        <v>402</v>
      </c>
      <c r="E124" s="589" t="s">
        <v>123</v>
      </c>
      <c r="F124" s="538">
        <v>1</v>
      </c>
      <c r="G124" s="531"/>
      <c r="H124" s="539">
        <f t="shared" si="2"/>
        <v>0</v>
      </c>
      <c r="I124" s="540"/>
      <c r="J124" s="892"/>
      <c r="K124" s="3"/>
      <c r="L124" s="540"/>
      <c r="M124" s="540"/>
      <c r="N124" s="540"/>
      <c r="O124" s="541"/>
      <c r="P124" s="541"/>
      <c r="Q124" s="542"/>
      <c r="R124" s="543"/>
      <c r="S124" s="544"/>
      <c r="T124" s="545"/>
      <c r="U124" s="536"/>
      <c r="V124" s="536"/>
      <c r="W124" s="536"/>
      <c r="X124" s="536"/>
      <c r="Y124" s="536"/>
      <c r="Z124" s="536"/>
      <c r="AA124" s="536"/>
      <c r="AB124" s="536"/>
      <c r="AC124" s="536"/>
      <c r="AD124" s="536"/>
      <c r="AE124" s="536"/>
    </row>
    <row r="125" spans="1:31" s="546" customFormat="1" ht="15.75" customHeight="1">
      <c r="A125" s="536"/>
      <c r="B125" s="1136"/>
      <c r="C125" s="825" t="s">
        <v>43</v>
      </c>
      <c r="D125" s="559" t="s">
        <v>403</v>
      </c>
      <c r="E125" s="589" t="s">
        <v>15</v>
      </c>
      <c r="F125" s="538">
        <v>1</v>
      </c>
      <c r="G125" s="531"/>
      <c r="H125" s="539">
        <f t="shared" si="2"/>
        <v>0</v>
      </c>
      <c r="I125" s="540"/>
      <c r="J125" s="892"/>
      <c r="K125" s="3"/>
      <c r="L125" s="540"/>
      <c r="M125" s="540"/>
      <c r="N125" s="540"/>
      <c r="O125" s="541"/>
      <c r="P125" s="541"/>
      <c r="Q125" s="542"/>
      <c r="R125" s="543"/>
      <c r="S125" s="544"/>
      <c r="T125" s="545"/>
      <c r="U125" s="536"/>
      <c r="V125" s="536"/>
      <c r="W125" s="536"/>
      <c r="X125" s="536"/>
      <c r="Y125" s="536"/>
      <c r="Z125" s="536"/>
      <c r="AA125" s="536"/>
      <c r="AB125" s="536"/>
      <c r="AC125" s="536"/>
      <c r="AD125" s="536"/>
      <c r="AE125" s="536"/>
    </row>
    <row r="126" spans="1:31" s="558" customFormat="1" ht="25.5">
      <c r="A126" s="547"/>
      <c r="B126" s="1136"/>
      <c r="C126" s="825" t="s">
        <v>44</v>
      </c>
      <c r="D126" s="560" t="s">
        <v>404</v>
      </c>
      <c r="E126" s="1557" t="s">
        <v>15</v>
      </c>
      <c r="F126" s="549">
        <v>1</v>
      </c>
      <c r="G126" s="550"/>
      <c r="H126" s="551">
        <f t="shared" si="2"/>
        <v>0</v>
      </c>
      <c r="I126" s="552"/>
      <c r="J126" s="896"/>
      <c r="K126" s="3"/>
      <c r="L126" s="552"/>
      <c r="M126" s="552"/>
      <c r="N126" s="552"/>
      <c r="O126" s="553"/>
      <c r="P126" s="553"/>
      <c r="Q126" s="554"/>
      <c r="R126" s="555"/>
      <c r="S126" s="556"/>
      <c r="T126" s="557"/>
      <c r="U126" s="547"/>
      <c r="V126" s="547"/>
      <c r="W126" s="547"/>
      <c r="X126" s="547"/>
      <c r="Y126" s="547"/>
      <c r="Z126" s="547"/>
      <c r="AA126" s="547"/>
      <c r="AB126" s="547"/>
      <c r="AC126" s="547"/>
      <c r="AD126" s="547"/>
      <c r="AE126" s="547"/>
    </row>
    <row r="127" spans="1:31" s="546" customFormat="1" ht="15.75" customHeight="1">
      <c r="A127" s="536"/>
      <c r="B127" s="1136"/>
      <c r="C127" s="825" t="s">
        <v>45</v>
      </c>
      <c r="D127" s="561" t="s">
        <v>405</v>
      </c>
      <c r="E127" s="589" t="s">
        <v>15</v>
      </c>
      <c r="F127" s="538">
        <v>1</v>
      </c>
      <c r="G127" s="531"/>
      <c r="H127" s="539">
        <f t="shared" si="2"/>
        <v>0</v>
      </c>
      <c r="I127" s="540"/>
      <c r="J127" s="892"/>
      <c r="K127" s="3"/>
      <c r="L127" s="540"/>
      <c r="M127" s="540"/>
      <c r="N127" s="540"/>
      <c r="O127" s="541"/>
      <c r="P127" s="541"/>
      <c r="Q127" s="542"/>
      <c r="R127" s="543"/>
      <c r="S127" s="544"/>
      <c r="T127" s="545"/>
      <c r="U127" s="536"/>
      <c r="V127" s="536"/>
      <c r="W127" s="536"/>
      <c r="X127" s="536"/>
      <c r="Y127" s="536"/>
      <c r="Z127" s="536"/>
      <c r="AA127" s="536"/>
      <c r="AB127" s="536"/>
      <c r="AC127" s="536"/>
      <c r="AD127" s="536"/>
      <c r="AE127" s="536"/>
    </row>
    <row r="128" spans="1:31" s="504" customFormat="1" ht="15.75" customHeight="1">
      <c r="B128" s="513"/>
      <c r="C128" s="825"/>
      <c r="D128" s="562"/>
      <c r="E128" s="512"/>
      <c r="F128" s="563"/>
      <c r="G128" s="531"/>
      <c r="H128" s="531"/>
      <c r="I128" s="509"/>
      <c r="J128" s="892"/>
      <c r="K128" s="3"/>
      <c r="L128" s="509"/>
      <c r="M128" s="509"/>
      <c r="N128" s="509"/>
      <c r="O128" s="511"/>
      <c r="P128" s="511"/>
      <c r="Q128" s="511"/>
      <c r="R128" s="511"/>
      <c r="S128" s="511"/>
      <c r="T128" s="511"/>
      <c r="U128" s="509"/>
      <c r="V128" s="509"/>
      <c r="W128" s="509"/>
      <c r="X128" s="509"/>
      <c r="Y128" s="509"/>
      <c r="Z128" s="509"/>
      <c r="AA128" s="509"/>
      <c r="AB128" s="509"/>
      <c r="AC128" s="509"/>
      <c r="AD128" s="509"/>
      <c r="AE128" s="509"/>
    </row>
    <row r="129" spans="1:31" s="504" customFormat="1" ht="15.75" customHeight="1">
      <c r="B129" s="593">
        <f>+B117+1</f>
        <v>2</v>
      </c>
      <c r="C129" s="826"/>
      <c r="D129" s="273" t="s">
        <v>406</v>
      </c>
      <c r="E129" s="512"/>
      <c r="F129" s="563"/>
      <c r="G129" s="531"/>
      <c r="H129" s="532"/>
      <c r="I129" s="509"/>
      <c r="J129" s="892"/>
      <c r="K129" s="3"/>
      <c r="L129" s="509"/>
      <c r="M129" s="509"/>
      <c r="N129" s="509"/>
      <c r="O129" s="511"/>
      <c r="P129" s="511"/>
      <c r="Q129" s="511"/>
      <c r="R129" s="511"/>
      <c r="S129" s="511"/>
      <c r="T129" s="511"/>
      <c r="U129" s="509"/>
      <c r="V129" s="509"/>
      <c r="W129" s="509"/>
      <c r="X129" s="509"/>
      <c r="Y129" s="509"/>
      <c r="Z129" s="509"/>
      <c r="AA129" s="509"/>
      <c r="AB129" s="509"/>
      <c r="AC129" s="509"/>
      <c r="AD129" s="509"/>
      <c r="AE129" s="509"/>
    </row>
    <row r="130" spans="1:31" s="564" customFormat="1">
      <c r="B130" s="513"/>
      <c r="C130" s="525" t="s">
        <v>39</v>
      </c>
      <c r="D130" s="565" t="s">
        <v>407</v>
      </c>
      <c r="E130" s="566" t="s">
        <v>12</v>
      </c>
      <c r="F130" s="567">
        <v>227.93</v>
      </c>
      <c r="G130" s="550"/>
      <c r="H130" s="550">
        <f>G130*F130</f>
        <v>0</v>
      </c>
      <c r="I130" s="568"/>
      <c r="J130" s="896"/>
      <c r="K130" s="3"/>
      <c r="L130" s="568"/>
      <c r="M130" s="568"/>
      <c r="N130" s="568"/>
      <c r="O130" s="569"/>
      <c r="P130" s="569"/>
      <c r="Q130" s="569"/>
      <c r="R130" s="569"/>
      <c r="S130" s="569"/>
      <c r="T130" s="569"/>
      <c r="U130" s="568"/>
      <c r="V130" s="568"/>
      <c r="W130" s="568"/>
      <c r="X130" s="568"/>
      <c r="Y130" s="568"/>
      <c r="Z130" s="568"/>
      <c r="AA130" s="568"/>
      <c r="AB130" s="568"/>
      <c r="AC130" s="568"/>
      <c r="AD130" s="568"/>
      <c r="AE130" s="568"/>
    </row>
    <row r="131" spans="1:31" s="564" customFormat="1" ht="25.5">
      <c r="B131" s="1556"/>
      <c r="C131" s="799" t="s">
        <v>35</v>
      </c>
      <c r="D131" s="565" t="s">
        <v>408</v>
      </c>
      <c r="E131" s="566" t="s">
        <v>12</v>
      </c>
      <c r="F131" s="567">
        <v>22</v>
      </c>
      <c r="G131" s="550"/>
      <c r="H131" s="550">
        <f>G131*F131</f>
        <v>0</v>
      </c>
      <c r="I131" s="568"/>
      <c r="J131" s="896"/>
      <c r="K131" s="3"/>
      <c r="L131" s="568"/>
      <c r="M131" s="568"/>
      <c r="N131" s="568"/>
      <c r="O131" s="569"/>
      <c r="P131" s="569"/>
      <c r="Q131" s="569"/>
      <c r="R131" s="569"/>
      <c r="S131" s="569"/>
      <c r="T131" s="569"/>
      <c r="U131" s="568"/>
      <c r="V131" s="568"/>
      <c r="W131" s="568"/>
      <c r="X131" s="568"/>
      <c r="Y131" s="568"/>
      <c r="Z131" s="568"/>
      <c r="AA131" s="568"/>
      <c r="AB131" s="568"/>
      <c r="AC131" s="568"/>
      <c r="AD131" s="568"/>
      <c r="AE131" s="568"/>
    </row>
    <row r="132" spans="1:31" s="570" customFormat="1" ht="25.5">
      <c r="B132" s="1556"/>
      <c r="C132" s="525" t="s">
        <v>203</v>
      </c>
      <c r="D132" s="571" t="s">
        <v>409</v>
      </c>
      <c r="E132" s="566" t="s">
        <v>12</v>
      </c>
      <c r="F132" s="567">
        <v>2023.85</v>
      </c>
      <c r="G132" s="550"/>
      <c r="H132" s="550">
        <f>+G132*F132</f>
        <v>0</v>
      </c>
      <c r="I132" s="572"/>
      <c r="J132" s="897"/>
      <c r="K132" s="3"/>
      <c r="L132" s="572"/>
      <c r="M132" s="572"/>
      <c r="N132" s="572"/>
      <c r="O132" s="573"/>
      <c r="P132" s="573"/>
      <c r="Q132" s="574"/>
      <c r="R132" s="574"/>
      <c r="S132" s="574"/>
      <c r="T132" s="574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</row>
    <row r="133" spans="1:31" s="558" customFormat="1" ht="25.5">
      <c r="A133" s="547"/>
      <c r="B133" s="1556"/>
      <c r="C133" s="826" t="s">
        <v>40</v>
      </c>
      <c r="D133" s="1542" t="s">
        <v>1005</v>
      </c>
      <c r="E133" s="575" t="s">
        <v>12</v>
      </c>
      <c r="F133" s="576">
        <v>75</v>
      </c>
      <c r="G133" s="577"/>
      <c r="H133" s="551">
        <f>F133*G133</f>
        <v>0</v>
      </c>
      <c r="I133" s="552"/>
      <c r="J133" s="896"/>
      <c r="K133" s="3"/>
      <c r="L133" s="552"/>
      <c r="M133" s="552"/>
      <c r="N133" s="552"/>
      <c r="O133" s="553"/>
      <c r="P133" s="553"/>
      <c r="Q133" s="554"/>
      <c r="R133" s="555"/>
      <c r="S133" s="556"/>
      <c r="T133" s="557"/>
      <c r="U133" s="547"/>
      <c r="V133" s="547"/>
      <c r="W133" s="547"/>
      <c r="X133" s="547"/>
      <c r="Y133" s="547"/>
      <c r="Z133" s="547"/>
      <c r="AA133" s="547"/>
      <c r="AB133" s="547"/>
      <c r="AC133" s="547"/>
      <c r="AD133" s="547"/>
      <c r="AE133" s="547"/>
    </row>
    <row r="134" spans="1:31" s="558" customFormat="1" ht="25.5">
      <c r="A134" s="547"/>
      <c r="B134" s="1136"/>
      <c r="C134" s="826" t="s">
        <v>41</v>
      </c>
      <c r="D134" s="1542" t="s">
        <v>1006</v>
      </c>
      <c r="E134" s="575" t="s">
        <v>12</v>
      </c>
      <c r="F134" s="1132">
        <v>316.8</v>
      </c>
      <c r="G134" s="577"/>
      <c r="H134" s="551">
        <f>F134*G134</f>
        <v>0</v>
      </c>
      <c r="I134" s="552"/>
      <c r="J134" s="896"/>
      <c r="K134" s="3"/>
      <c r="L134" s="552"/>
      <c r="M134" s="552"/>
      <c r="N134" s="552"/>
      <c r="O134" s="553"/>
      <c r="P134" s="553"/>
      <c r="Q134" s="554"/>
      <c r="R134" s="555"/>
      <c r="S134" s="556"/>
      <c r="T134" s="557"/>
      <c r="U134" s="547"/>
      <c r="V134" s="547"/>
      <c r="W134" s="547"/>
      <c r="X134" s="547"/>
      <c r="Y134" s="547"/>
      <c r="Z134" s="547"/>
      <c r="AA134" s="547"/>
      <c r="AB134" s="547"/>
      <c r="AC134" s="547"/>
      <c r="AD134" s="547"/>
      <c r="AE134" s="547"/>
    </row>
    <row r="135" spans="1:31" s="558" customFormat="1" ht="25.5">
      <c r="A135" s="547"/>
      <c r="B135" s="1136"/>
      <c r="C135" s="826" t="s">
        <v>42</v>
      </c>
      <c r="D135" s="1542" t="s">
        <v>1007</v>
      </c>
      <c r="E135" s="575" t="s">
        <v>12</v>
      </c>
      <c r="F135" s="1132">
        <v>303.60000000000002</v>
      </c>
      <c r="G135" s="577"/>
      <c r="H135" s="551">
        <f>F135*G135</f>
        <v>0</v>
      </c>
      <c r="I135" s="552"/>
      <c r="J135" s="896"/>
      <c r="K135" s="3"/>
      <c r="L135" s="552"/>
      <c r="M135" s="552"/>
      <c r="N135" s="552"/>
      <c r="O135" s="553"/>
      <c r="P135" s="553"/>
      <c r="Q135" s="554"/>
      <c r="R135" s="555"/>
      <c r="S135" s="556"/>
      <c r="T135" s="557"/>
      <c r="U135" s="547"/>
      <c r="V135" s="547"/>
      <c r="W135" s="547"/>
      <c r="X135" s="547"/>
      <c r="Y135" s="547"/>
      <c r="Z135" s="547"/>
      <c r="AA135" s="547"/>
      <c r="AB135" s="547"/>
      <c r="AC135" s="547"/>
      <c r="AD135" s="547"/>
      <c r="AE135" s="547"/>
    </row>
    <row r="136" spans="1:31" s="558" customFormat="1">
      <c r="A136" s="547"/>
      <c r="B136" s="1136"/>
      <c r="C136" s="825" t="s">
        <v>43</v>
      </c>
      <c r="D136" s="548" t="s">
        <v>410</v>
      </c>
      <c r="E136" s="575"/>
      <c r="F136" s="1571"/>
      <c r="G136" s="577"/>
      <c r="H136" s="551"/>
      <c r="I136" s="552"/>
      <c r="J136" s="896"/>
      <c r="K136" s="3"/>
      <c r="L136" s="552"/>
      <c r="M136" s="552"/>
      <c r="N136" s="552"/>
      <c r="O136" s="553"/>
      <c r="P136" s="553"/>
      <c r="Q136" s="554"/>
      <c r="R136" s="555"/>
      <c r="S136" s="556"/>
      <c r="T136" s="557"/>
      <c r="U136" s="547"/>
      <c r="V136" s="547"/>
      <c r="W136" s="547"/>
      <c r="X136" s="547"/>
      <c r="Y136" s="547"/>
      <c r="Z136" s="547"/>
      <c r="AA136" s="547"/>
      <c r="AB136" s="547"/>
      <c r="AC136" s="547"/>
      <c r="AD136" s="547"/>
      <c r="AE136" s="547"/>
    </row>
    <row r="137" spans="1:31" s="558" customFormat="1">
      <c r="A137" s="547"/>
      <c r="B137" s="1136"/>
      <c r="C137" s="825"/>
      <c r="D137" s="578" t="s">
        <v>411</v>
      </c>
      <c r="E137" s="575" t="s">
        <v>12</v>
      </c>
      <c r="F137" s="1571">
        <v>330</v>
      </c>
      <c r="G137" s="577"/>
      <c r="H137" s="551">
        <f t="shared" ref="H137:H142" si="3">F137*G137</f>
        <v>0</v>
      </c>
      <c r="I137" s="552"/>
      <c r="J137" s="896"/>
      <c r="K137" s="3"/>
      <c r="L137" s="552"/>
      <c r="M137" s="552"/>
      <c r="N137" s="552"/>
      <c r="O137" s="553"/>
      <c r="P137" s="553"/>
      <c r="Q137" s="554"/>
      <c r="R137" s="555"/>
      <c r="S137" s="556"/>
      <c r="T137" s="557"/>
      <c r="U137" s="547"/>
      <c r="V137" s="547"/>
      <c r="W137" s="547"/>
      <c r="X137" s="547"/>
      <c r="Y137" s="547"/>
      <c r="Z137" s="547"/>
      <c r="AA137" s="547"/>
      <c r="AB137" s="547"/>
      <c r="AC137" s="547"/>
      <c r="AD137" s="547"/>
      <c r="AE137" s="547"/>
    </row>
    <row r="138" spans="1:31" s="558" customFormat="1">
      <c r="A138" s="547"/>
      <c r="B138" s="1136"/>
      <c r="C138" s="825"/>
      <c r="D138" s="578" t="s">
        <v>412</v>
      </c>
      <c r="E138" s="575" t="s">
        <v>12</v>
      </c>
      <c r="F138" s="1571">
        <v>27.5</v>
      </c>
      <c r="G138" s="577"/>
      <c r="H138" s="551">
        <f t="shared" si="3"/>
        <v>0</v>
      </c>
      <c r="I138" s="552"/>
      <c r="J138" s="896"/>
      <c r="K138" s="3"/>
      <c r="L138" s="552"/>
      <c r="M138" s="552"/>
      <c r="N138" s="552"/>
      <c r="O138" s="553"/>
      <c r="P138" s="553"/>
      <c r="Q138" s="554"/>
      <c r="R138" s="555"/>
      <c r="S138" s="556"/>
      <c r="T138" s="557"/>
      <c r="U138" s="547"/>
      <c r="V138" s="547"/>
      <c r="W138" s="547"/>
      <c r="X138" s="547"/>
      <c r="Y138" s="547"/>
      <c r="Z138" s="547"/>
      <c r="AA138" s="547"/>
      <c r="AB138" s="547"/>
      <c r="AC138" s="547"/>
      <c r="AD138" s="547"/>
      <c r="AE138" s="547"/>
    </row>
    <row r="139" spans="1:31" s="558" customFormat="1">
      <c r="A139" s="547"/>
      <c r="B139" s="1136"/>
      <c r="C139" s="825" t="s">
        <v>44</v>
      </c>
      <c r="D139" s="571" t="s">
        <v>413</v>
      </c>
      <c r="E139" s="575" t="s">
        <v>12</v>
      </c>
      <c r="F139" s="815">
        <v>56.55</v>
      </c>
      <c r="G139" s="579"/>
      <c r="H139" s="551">
        <f t="shared" si="3"/>
        <v>0</v>
      </c>
      <c r="I139" s="552"/>
      <c r="J139" s="896"/>
      <c r="K139" s="3"/>
      <c r="L139" s="552"/>
      <c r="M139" s="552"/>
      <c r="N139" s="552"/>
      <c r="O139" s="553"/>
      <c r="P139" s="553"/>
      <c r="Q139" s="554"/>
      <c r="R139" s="555"/>
      <c r="S139" s="556"/>
      <c r="T139" s="557"/>
      <c r="U139" s="547"/>
      <c r="V139" s="547"/>
      <c r="W139" s="547"/>
      <c r="X139" s="547"/>
      <c r="Y139" s="547"/>
      <c r="Z139" s="547"/>
      <c r="AA139" s="547"/>
      <c r="AB139" s="547"/>
      <c r="AC139" s="547"/>
      <c r="AD139" s="547"/>
      <c r="AE139" s="547"/>
    </row>
    <row r="140" spans="1:31" s="558" customFormat="1">
      <c r="A140" s="547"/>
      <c r="B140" s="1630"/>
      <c r="C140" s="1631" t="s">
        <v>45</v>
      </c>
      <c r="D140" s="1632" t="s">
        <v>1046</v>
      </c>
      <c r="E140" s="1633" t="s">
        <v>12</v>
      </c>
      <c r="F140" s="1634">
        <v>1800</v>
      </c>
      <c r="G140" s="1635"/>
      <c r="H140" s="1636">
        <f t="shared" si="3"/>
        <v>0</v>
      </c>
      <c r="I140" s="552"/>
      <c r="J140" s="896"/>
      <c r="K140" s="3"/>
      <c r="L140" s="552"/>
      <c r="M140" s="552"/>
      <c r="N140" s="552"/>
      <c r="O140" s="553"/>
      <c r="P140" s="553"/>
      <c r="Q140" s="554"/>
      <c r="R140" s="555"/>
      <c r="S140" s="556"/>
      <c r="T140" s="557"/>
      <c r="U140" s="547"/>
      <c r="V140" s="547"/>
      <c r="W140" s="547"/>
      <c r="X140" s="547"/>
      <c r="Y140" s="547"/>
      <c r="Z140" s="547"/>
      <c r="AA140" s="547"/>
      <c r="AB140" s="547"/>
      <c r="AC140" s="547"/>
      <c r="AD140" s="547"/>
      <c r="AE140" s="547"/>
    </row>
    <row r="141" spans="1:31" s="558" customFormat="1">
      <c r="A141" s="547"/>
      <c r="B141" s="1136"/>
      <c r="C141" s="825" t="s">
        <v>45</v>
      </c>
      <c r="D141" s="571" t="s">
        <v>1047</v>
      </c>
      <c r="E141" s="575" t="s">
        <v>12</v>
      </c>
      <c r="F141" s="815">
        <v>1350</v>
      </c>
      <c r="G141" s="579"/>
      <c r="H141" s="551">
        <f t="shared" si="3"/>
        <v>0</v>
      </c>
      <c r="I141" s="552"/>
      <c r="J141" s="896"/>
      <c r="K141" s="3"/>
      <c r="L141" s="552"/>
      <c r="M141" s="552"/>
      <c r="N141" s="552"/>
      <c r="O141" s="553"/>
      <c r="P141" s="553"/>
      <c r="Q141" s="554"/>
      <c r="R141" s="555"/>
      <c r="S141" s="556"/>
      <c r="T141" s="557"/>
      <c r="U141" s="547"/>
      <c r="V141" s="547"/>
      <c r="W141" s="547"/>
      <c r="X141" s="547"/>
      <c r="Y141" s="547"/>
      <c r="Z141" s="547"/>
      <c r="AA141" s="547"/>
      <c r="AB141" s="547"/>
      <c r="AC141" s="547"/>
      <c r="AD141" s="547"/>
      <c r="AE141" s="547"/>
    </row>
    <row r="142" spans="1:31" s="558" customFormat="1">
      <c r="A142" s="547"/>
      <c r="B142" s="593">
        <f>+B129+1</f>
        <v>3</v>
      </c>
      <c r="C142" s="825"/>
      <c r="D142" s="580" t="s">
        <v>414</v>
      </c>
      <c r="E142" s="512" t="s">
        <v>10</v>
      </c>
      <c r="F142" s="567">
        <v>1</v>
      </c>
      <c r="G142" s="581"/>
      <c r="H142" s="582">
        <f t="shared" si="3"/>
        <v>0</v>
      </c>
      <c r="I142" s="552"/>
      <c r="J142" s="896"/>
      <c r="K142" s="3"/>
      <c r="L142" s="552"/>
      <c r="M142" s="552"/>
      <c r="N142" s="552"/>
      <c r="O142" s="553"/>
      <c r="P142" s="553"/>
      <c r="Q142" s="554"/>
      <c r="R142" s="555"/>
      <c r="S142" s="556"/>
      <c r="T142" s="557"/>
      <c r="U142" s="547"/>
      <c r="V142" s="547"/>
      <c r="W142" s="547"/>
      <c r="X142" s="547"/>
      <c r="Y142" s="547"/>
      <c r="Z142" s="547"/>
      <c r="AA142" s="547"/>
      <c r="AB142" s="547"/>
      <c r="AC142" s="547"/>
      <c r="AD142" s="547"/>
      <c r="AE142" s="547"/>
    </row>
    <row r="143" spans="1:31" s="504" customFormat="1" ht="15.75" customHeight="1">
      <c r="B143" s="1558"/>
      <c r="C143" s="829"/>
      <c r="D143" s="273"/>
      <c r="E143" s="512"/>
      <c r="F143" s="563"/>
      <c r="G143" s="531"/>
      <c r="H143" s="531"/>
      <c r="I143" s="509"/>
      <c r="J143" s="892"/>
      <c r="K143" s="3"/>
      <c r="L143" s="509"/>
      <c r="M143" s="509"/>
      <c r="N143" s="509"/>
      <c r="O143" s="511"/>
      <c r="P143" s="511"/>
      <c r="Q143" s="511"/>
      <c r="R143" s="511"/>
      <c r="S143" s="511"/>
      <c r="T143" s="511"/>
      <c r="U143" s="509"/>
      <c r="V143" s="509"/>
      <c r="W143" s="509"/>
      <c r="X143" s="509"/>
      <c r="Y143" s="509"/>
      <c r="Z143" s="509"/>
      <c r="AA143" s="509"/>
      <c r="AB143" s="509"/>
      <c r="AC143" s="509"/>
      <c r="AD143" s="509"/>
      <c r="AE143" s="509"/>
    </row>
    <row r="144" spans="1:31" s="504" customFormat="1" ht="15.75" customHeight="1">
      <c r="B144" s="496" t="s">
        <v>446</v>
      </c>
      <c r="C144" s="1570"/>
      <c r="D144" s="271" t="s">
        <v>415</v>
      </c>
      <c r="E144" s="512"/>
      <c r="F144" s="583"/>
      <c r="G144" s="531"/>
      <c r="H144" s="532">
        <f>SUBTOTAL(9,H145:H147)</f>
        <v>0</v>
      </c>
      <c r="I144" s="509"/>
      <c r="J144" s="892"/>
      <c r="K144" s="3"/>
      <c r="L144" s="511"/>
      <c r="M144" s="511"/>
      <c r="N144" s="511"/>
      <c r="O144" s="509"/>
      <c r="P144" s="509"/>
      <c r="Q144" s="511"/>
      <c r="R144" s="511"/>
      <c r="S144" s="511"/>
      <c r="T144" s="511"/>
      <c r="U144" s="509"/>
      <c r="V144" s="509"/>
      <c r="W144" s="509"/>
      <c r="X144" s="509"/>
      <c r="Y144" s="509"/>
      <c r="Z144" s="509"/>
      <c r="AA144" s="509"/>
      <c r="AB144" s="509"/>
      <c r="AC144" s="509"/>
      <c r="AD144" s="509"/>
      <c r="AE144" s="509"/>
    </row>
    <row r="145" spans="1:31" s="504" customFormat="1" ht="15.75" customHeight="1">
      <c r="B145" s="1559">
        <v>1</v>
      </c>
      <c r="C145" s="1015"/>
      <c r="D145" s="562" t="s">
        <v>417</v>
      </c>
      <c r="E145" s="512"/>
      <c r="F145" s="530"/>
      <c r="G145" s="531"/>
      <c r="H145" s="532"/>
      <c r="I145" s="509"/>
      <c r="J145" s="892"/>
      <c r="K145" s="3"/>
      <c r="L145" s="509"/>
      <c r="M145" s="509"/>
      <c r="N145" s="509"/>
      <c r="O145" s="511"/>
      <c r="P145" s="511"/>
      <c r="Q145" s="511"/>
      <c r="R145" s="511"/>
      <c r="S145" s="511"/>
      <c r="T145" s="511"/>
      <c r="U145" s="509"/>
      <c r="V145" s="509"/>
      <c r="W145" s="509"/>
      <c r="X145" s="509"/>
      <c r="Y145" s="509"/>
      <c r="Z145" s="509"/>
      <c r="AA145" s="509"/>
      <c r="AB145" s="509"/>
      <c r="AC145" s="509"/>
    </row>
    <row r="146" spans="1:31" s="564" customFormat="1" ht="25.5">
      <c r="B146" s="1560"/>
      <c r="C146" s="1016" t="s">
        <v>39</v>
      </c>
      <c r="D146" s="1053" t="s">
        <v>1008</v>
      </c>
      <c r="E146" s="566" t="s">
        <v>0</v>
      </c>
      <c r="F146" s="584">
        <v>30</v>
      </c>
      <c r="G146" s="550"/>
      <c r="H146" s="550">
        <f>+G146*F146</f>
        <v>0</v>
      </c>
      <c r="I146" s="568"/>
      <c r="J146" s="896"/>
      <c r="K146" s="3"/>
      <c r="L146" s="568"/>
      <c r="M146" s="568"/>
      <c r="N146" s="568"/>
      <c r="O146" s="569"/>
      <c r="P146" s="569"/>
      <c r="Q146" s="569"/>
      <c r="R146" s="569"/>
      <c r="S146" s="569"/>
      <c r="T146" s="569"/>
      <c r="U146" s="568"/>
      <c r="V146" s="568"/>
      <c r="W146" s="568"/>
      <c r="X146" s="568"/>
      <c r="Y146" s="568"/>
      <c r="Z146" s="568"/>
      <c r="AA146" s="568"/>
      <c r="AB146" s="568"/>
      <c r="AC146" s="568"/>
      <c r="AD146" s="568"/>
      <c r="AE146" s="568"/>
    </row>
    <row r="147" spans="1:31" s="564" customFormat="1" ht="25.5">
      <c r="B147" s="1560"/>
      <c r="C147" s="1015" t="s">
        <v>35</v>
      </c>
      <c r="D147" s="1053" t="s">
        <v>1009</v>
      </c>
      <c r="E147" s="566" t="s">
        <v>0</v>
      </c>
      <c r="F147" s="584">
        <v>4</v>
      </c>
      <c r="G147" s="550"/>
      <c r="H147" s="550">
        <f>+G147*F147</f>
        <v>0</v>
      </c>
      <c r="I147" s="568"/>
      <c r="J147" s="896"/>
      <c r="K147" s="3"/>
      <c r="L147" s="568"/>
      <c r="M147" s="568"/>
      <c r="N147" s="568"/>
      <c r="O147" s="569"/>
      <c r="P147" s="569"/>
      <c r="Q147" s="569"/>
      <c r="R147" s="569"/>
      <c r="S147" s="569"/>
      <c r="T147" s="569"/>
      <c r="U147" s="568"/>
      <c r="V147" s="568"/>
      <c r="W147" s="568"/>
      <c r="X147" s="568"/>
      <c r="Y147" s="568"/>
      <c r="Z147" s="568"/>
      <c r="AA147" s="568"/>
      <c r="AB147" s="568"/>
      <c r="AC147" s="568"/>
      <c r="AD147" s="568"/>
      <c r="AE147" s="568"/>
    </row>
    <row r="148" spans="1:31" s="564" customFormat="1">
      <c r="B148" s="1561"/>
      <c r="C148" s="1017"/>
      <c r="D148" s="565"/>
      <c r="E148" s="566"/>
      <c r="F148" s="584"/>
      <c r="G148" s="550"/>
      <c r="H148" s="550"/>
      <c r="I148" s="568"/>
      <c r="J148" s="896"/>
      <c r="K148" s="3"/>
      <c r="L148" s="568"/>
      <c r="M148" s="568"/>
      <c r="N148" s="568"/>
      <c r="O148" s="569"/>
      <c r="P148" s="569"/>
      <c r="Q148" s="569"/>
      <c r="R148" s="569"/>
      <c r="S148" s="569"/>
      <c r="T148" s="569"/>
      <c r="U148" s="568"/>
      <c r="V148" s="568"/>
      <c r="W148" s="568"/>
      <c r="X148" s="568"/>
      <c r="Y148" s="568"/>
      <c r="Z148" s="568"/>
      <c r="AA148" s="568"/>
      <c r="AB148" s="568"/>
      <c r="AC148" s="568"/>
      <c r="AD148" s="568"/>
      <c r="AE148" s="568"/>
    </row>
    <row r="149" spans="1:31" s="504" customFormat="1" ht="15.75" customHeight="1">
      <c r="B149" s="1562" t="s">
        <v>447</v>
      </c>
      <c r="C149" s="1018"/>
      <c r="D149" s="585" t="s">
        <v>418</v>
      </c>
      <c r="E149" s="512"/>
      <c r="F149" s="530"/>
      <c r="G149" s="531"/>
      <c r="H149" s="532">
        <f>SUBTOTAL(9,H150:H158)</f>
        <v>0</v>
      </c>
      <c r="I149" s="509"/>
      <c r="J149" s="892"/>
      <c r="K149" s="3"/>
      <c r="L149" s="511"/>
      <c r="M149" s="509"/>
      <c r="N149" s="509"/>
      <c r="O149" s="511"/>
      <c r="P149" s="511"/>
      <c r="Q149" s="511"/>
      <c r="R149" s="511"/>
      <c r="S149" s="511"/>
      <c r="T149" s="509"/>
      <c r="U149" s="509"/>
      <c r="V149" s="509"/>
      <c r="W149" s="509"/>
      <c r="X149" s="509"/>
      <c r="Y149" s="509"/>
      <c r="Z149" s="509"/>
      <c r="AA149" s="509"/>
      <c r="AB149" s="509"/>
      <c r="AC149" s="509"/>
      <c r="AD149" s="509"/>
      <c r="AE149" s="509"/>
    </row>
    <row r="150" spans="1:31" s="504" customFormat="1" ht="15.75" customHeight="1">
      <c r="B150" s="1563">
        <v>1</v>
      </c>
      <c r="C150" s="1015"/>
      <c r="D150" s="586" t="s">
        <v>420</v>
      </c>
      <c r="E150" s="512"/>
      <c r="F150" s="530"/>
      <c r="G150" s="531"/>
      <c r="H150" s="587"/>
      <c r="I150" s="509"/>
      <c r="J150" s="892"/>
      <c r="K150" s="3"/>
      <c r="L150" s="509"/>
      <c r="M150" s="509"/>
      <c r="N150" s="509"/>
      <c r="O150" s="510"/>
      <c r="P150" s="510"/>
      <c r="Q150" s="511"/>
      <c r="R150" s="511"/>
      <c r="S150" s="511"/>
      <c r="T150" s="511"/>
      <c r="U150" s="509"/>
      <c r="V150" s="509"/>
      <c r="W150" s="509"/>
      <c r="X150" s="509"/>
      <c r="Y150" s="509"/>
      <c r="Z150" s="509"/>
      <c r="AA150" s="509"/>
      <c r="AB150" s="509"/>
      <c r="AC150" s="509"/>
      <c r="AD150" s="509"/>
      <c r="AE150" s="509"/>
    </row>
    <row r="151" spans="1:31" s="546" customFormat="1" ht="15.75" customHeight="1">
      <c r="A151" s="536"/>
      <c r="B151" s="1560"/>
      <c r="C151" s="1016" t="s">
        <v>39</v>
      </c>
      <c r="D151" s="580" t="s">
        <v>421</v>
      </c>
      <c r="E151" s="589" t="s">
        <v>123</v>
      </c>
      <c r="F151" s="530">
        <v>12</v>
      </c>
      <c r="G151" s="531"/>
      <c r="H151" s="539">
        <f>F151*G151</f>
        <v>0</v>
      </c>
      <c r="I151" s="540"/>
      <c r="J151" s="892"/>
      <c r="K151" s="3"/>
      <c r="L151" s="540"/>
      <c r="M151" s="540"/>
      <c r="N151" s="540"/>
      <c r="O151" s="541"/>
      <c r="P151" s="541"/>
      <c r="Q151" s="542"/>
      <c r="R151" s="543"/>
      <c r="S151" s="544"/>
      <c r="T151" s="545"/>
      <c r="U151" s="536"/>
      <c r="V151" s="536"/>
      <c r="W151" s="536"/>
      <c r="X151" s="536"/>
      <c r="Y151" s="536"/>
      <c r="Z151" s="536"/>
      <c r="AA151" s="536"/>
      <c r="AB151" s="536"/>
      <c r="AC151" s="536"/>
      <c r="AD151" s="536"/>
      <c r="AE151" s="536"/>
    </row>
    <row r="152" spans="1:31" s="546" customFormat="1" ht="15.75" customHeight="1">
      <c r="A152" s="536"/>
      <c r="B152" s="1022"/>
      <c r="C152" s="1015" t="s">
        <v>35</v>
      </c>
      <c r="D152" s="586" t="s">
        <v>422</v>
      </c>
      <c r="E152" s="589" t="s">
        <v>123</v>
      </c>
      <c r="F152" s="590">
        <v>1</v>
      </c>
      <c r="G152" s="591"/>
      <c r="H152" s="592">
        <f>F152*G152</f>
        <v>0</v>
      </c>
      <c r="I152" s="540"/>
      <c r="J152" s="892"/>
      <c r="K152" s="3"/>
      <c r="L152" s="540"/>
      <c r="M152" s="540"/>
      <c r="N152" s="540"/>
      <c r="O152" s="541"/>
      <c r="P152" s="541"/>
      <c r="Q152" s="542"/>
      <c r="R152" s="543"/>
      <c r="S152" s="544"/>
      <c r="T152" s="545"/>
      <c r="U152" s="536"/>
      <c r="V152" s="536"/>
      <c r="W152" s="536"/>
      <c r="X152" s="536"/>
      <c r="Y152" s="536"/>
      <c r="Z152" s="536"/>
      <c r="AA152" s="536"/>
      <c r="AB152" s="536"/>
      <c r="AC152" s="536"/>
      <c r="AD152" s="536"/>
      <c r="AE152" s="536"/>
    </row>
    <row r="153" spans="1:31" s="504" customFormat="1">
      <c r="B153" s="1559"/>
      <c r="C153" s="1015"/>
      <c r="D153" s="586"/>
      <c r="E153" s="512"/>
      <c r="F153" s="530"/>
      <c r="G153" s="531"/>
      <c r="H153" s="531"/>
      <c r="I153" s="509"/>
      <c r="J153" s="892"/>
      <c r="K153" s="3"/>
      <c r="L153" s="509"/>
      <c r="M153" s="509"/>
      <c r="N153" s="509"/>
      <c r="O153" s="510"/>
      <c r="P153" s="510"/>
      <c r="Q153" s="511"/>
      <c r="R153" s="511"/>
      <c r="S153" s="511"/>
      <c r="T153" s="511"/>
      <c r="U153" s="509"/>
      <c r="V153" s="509"/>
      <c r="W153" s="509"/>
      <c r="X153" s="509"/>
      <c r="Y153" s="509"/>
      <c r="Z153" s="509"/>
      <c r="AA153" s="509"/>
      <c r="AB153" s="509"/>
      <c r="AC153" s="509"/>
      <c r="AD153" s="509"/>
      <c r="AE153" s="509"/>
    </row>
    <row r="154" spans="1:31" s="504" customFormat="1" ht="15.75" customHeight="1">
      <c r="B154" s="1559">
        <f>+B150+1</f>
        <v>2</v>
      </c>
      <c r="C154" s="1015"/>
      <c r="D154" s="586" t="s">
        <v>424</v>
      </c>
      <c r="E154" s="512"/>
      <c r="F154" s="530"/>
      <c r="G154" s="531"/>
      <c r="H154" s="587"/>
      <c r="I154" s="509"/>
      <c r="J154" s="892"/>
      <c r="K154" s="3"/>
      <c r="L154" s="509"/>
      <c r="M154" s="509"/>
      <c r="N154" s="509"/>
      <c r="O154" s="510"/>
      <c r="P154" s="510"/>
      <c r="Q154" s="511"/>
      <c r="R154" s="511"/>
      <c r="S154" s="511"/>
      <c r="T154" s="511"/>
      <c r="U154" s="509"/>
      <c r="V154" s="509"/>
      <c r="W154" s="509"/>
      <c r="X154" s="509"/>
      <c r="Y154" s="509"/>
      <c r="Z154" s="509"/>
      <c r="AA154" s="509"/>
      <c r="AB154" s="509"/>
      <c r="AC154" s="509"/>
      <c r="AD154" s="509"/>
      <c r="AE154" s="509"/>
    </row>
    <row r="155" spans="1:31" s="558" customFormat="1" ht="24.75" customHeight="1">
      <c r="A155" s="547"/>
      <c r="B155" s="1560"/>
      <c r="C155" s="1016" t="s">
        <v>39</v>
      </c>
      <c r="D155" s="565" t="s">
        <v>425</v>
      </c>
      <c r="E155" s="594" t="s">
        <v>12</v>
      </c>
      <c r="F155" s="595">
        <v>967.03</v>
      </c>
      <c r="G155" s="550"/>
      <c r="H155" s="551">
        <f>F155*G155</f>
        <v>0</v>
      </c>
      <c r="I155" s="552"/>
      <c r="J155" s="896"/>
      <c r="K155" s="3"/>
      <c r="L155" s="552"/>
      <c r="M155" s="552"/>
      <c r="N155" s="552"/>
      <c r="O155" s="553"/>
      <c r="P155" s="553"/>
      <c r="Q155" s="554"/>
      <c r="R155" s="555"/>
      <c r="S155" s="556"/>
      <c r="T155" s="557"/>
      <c r="U155" s="547"/>
      <c r="V155" s="547"/>
      <c r="W155" s="547"/>
      <c r="X155" s="547"/>
      <c r="Y155" s="547"/>
      <c r="Z155" s="547"/>
      <c r="AA155" s="547"/>
      <c r="AB155" s="547"/>
      <c r="AC155" s="547"/>
      <c r="AD155" s="547"/>
      <c r="AE155" s="547"/>
    </row>
    <row r="156" spans="1:31" s="504" customFormat="1" ht="25.5">
      <c r="B156" s="1561"/>
      <c r="C156" s="1015" t="s">
        <v>35</v>
      </c>
      <c r="D156" s="565" t="s">
        <v>426</v>
      </c>
      <c r="E156" s="594" t="s">
        <v>12</v>
      </c>
      <c r="F156" s="596">
        <v>5.5</v>
      </c>
      <c r="G156" s="581"/>
      <c r="H156" s="551">
        <f>F156*G156</f>
        <v>0</v>
      </c>
      <c r="I156" s="509"/>
      <c r="J156" s="892"/>
      <c r="K156" s="3"/>
      <c r="L156" s="509"/>
      <c r="M156" s="509"/>
      <c r="N156" s="509"/>
      <c r="O156" s="511"/>
      <c r="P156" s="511"/>
      <c r="Q156" s="511"/>
      <c r="R156" s="511"/>
      <c r="S156" s="511"/>
      <c r="T156" s="511"/>
      <c r="U156" s="509"/>
      <c r="V156" s="509"/>
      <c r="W156" s="509"/>
      <c r="X156" s="509"/>
      <c r="Y156" s="509"/>
      <c r="Z156" s="509"/>
      <c r="AA156" s="509"/>
      <c r="AB156" s="509"/>
      <c r="AC156" s="509"/>
      <c r="AD156" s="509"/>
      <c r="AE156" s="509"/>
    </row>
    <row r="157" spans="1:31" s="504" customFormat="1">
      <c r="B157" s="1561"/>
      <c r="C157" s="1017"/>
      <c r="D157" s="565"/>
      <c r="E157" s="594"/>
      <c r="F157" s="567"/>
      <c r="G157" s="581"/>
      <c r="H157" s="551"/>
      <c r="I157" s="509"/>
      <c r="J157" s="892"/>
      <c r="K157" s="3"/>
      <c r="L157" s="509"/>
      <c r="M157" s="509"/>
      <c r="N157" s="509"/>
      <c r="O157" s="511"/>
      <c r="P157" s="511"/>
      <c r="Q157" s="511"/>
      <c r="R157" s="511"/>
      <c r="S157" s="511"/>
      <c r="T157" s="511"/>
      <c r="U157" s="509"/>
      <c r="V157" s="509"/>
      <c r="W157" s="509"/>
      <c r="X157" s="509"/>
      <c r="Y157" s="509"/>
      <c r="Z157" s="509"/>
      <c r="AA157" s="509"/>
      <c r="AB157" s="509"/>
      <c r="AC157" s="509"/>
      <c r="AD157" s="509"/>
      <c r="AE157" s="509"/>
    </row>
    <row r="158" spans="1:31" s="558" customFormat="1">
      <c r="A158" s="547"/>
      <c r="B158" s="1564">
        <f>B154+1</f>
        <v>3</v>
      </c>
      <c r="C158" s="1019"/>
      <c r="D158" s="580" t="s">
        <v>414</v>
      </c>
      <c r="E158" s="512" t="s">
        <v>10</v>
      </c>
      <c r="F158" s="567">
        <v>1</v>
      </c>
      <c r="G158" s="581"/>
      <c r="H158" s="582">
        <f>F158*G158</f>
        <v>0</v>
      </c>
      <c r="I158" s="552"/>
      <c r="J158" s="896"/>
      <c r="K158" s="3"/>
      <c r="L158" s="552"/>
      <c r="M158" s="552"/>
      <c r="N158" s="552"/>
      <c r="O158" s="553"/>
      <c r="P158" s="553"/>
      <c r="Q158" s="554"/>
      <c r="R158" s="555"/>
      <c r="S158" s="556"/>
      <c r="T158" s="557"/>
      <c r="U158" s="547"/>
      <c r="V158" s="547"/>
      <c r="W158" s="547"/>
      <c r="X158" s="547"/>
      <c r="Y158" s="547"/>
      <c r="Z158" s="547"/>
      <c r="AA158" s="547"/>
      <c r="AB158" s="547"/>
      <c r="AC158" s="547"/>
      <c r="AD158" s="547"/>
      <c r="AE158" s="547"/>
    </row>
    <row r="159" spans="1:31" s="504" customFormat="1" ht="9.9499999999999993" customHeight="1">
      <c r="B159" s="1561"/>
      <c r="C159" s="1017"/>
      <c r="D159" s="273"/>
      <c r="E159" s="512"/>
      <c r="F159" s="530"/>
      <c r="G159" s="531"/>
      <c r="H159" s="531"/>
      <c r="I159" s="509"/>
      <c r="J159" s="892"/>
      <c r="K159" s="3"/>
      <c r="L159" s="509"/>
      <c r="M159" s="509"/>
      <c r="N159" s="509"/>
      <c r="O159" s="511"/>
      <c r="P159" s="511"/>
      <c r="Q159" s="511"/>
      <c r="R159" s="511"/>
      <c r="S159" s="511"/>
      <c r="T159" s="511"/>
      <c r="U159" s="509"/>
      <c r="V159" s="509"/>
      <c r="W159" s="509"/>
      <c r="X159" s="509"/>
      <c r="Y159" s="509"/>
      <c r="Z159" s="509"/>
      <c r="AA159" s="509"/>
      <c r="AB159" s="509"/>
      <c r="AC159" s="509"/>
      <c r="AD159" s="509"/>
      <c r="AE159" s="509"/>
    </row>
    <row r="160" spans="1:31" s="509" customFormat="1" ht="15.75" customHeight="1">
      <c r="B160" s="1562" t="s">
        <v>448</v>
      </c>
      <c r="C160" s="1018"/>
      <c r="D160" s="597" t="s">
        <v>428</v>
      </c>
      <c r="E160" s="512"/>
      <c r="F160" s="530"/>
      <c r="G160" s="531"/>
      <c r="H160" s="587">
        <f>SUBTOTAL(9,H161:H167)</f>
        <v>0</v>
      </c>
      <c r="J160" s="892"/>
      <c r="K160" s="3"/>
      <c r="N160" s="511"/>
      <c r="O160" s="510"/>
      <c r="P160" s="510"/>
      <c r="Q160" s="511"/>
      <c r="S160" s="511"/>
      <c r="T160" s="511"/>
    </row>
    <row r="161" spans="1:31" s="504" customFormat="1" ht="15.75" customHeight="1">
      <c r="B161" s="1563">
        <v>1</v>
      </c>
      <c r="C161" s="1015"/>
      <c r="D161" s="586" t="s">
        <v>420</v>
      </c>
      <c r="E161" s="512"/>
      <c r="F161" s="530"/>
      <c r="G161" s="531"/>
      <c r="H161" s="587"/>
      <c r="I161" s="509"/>
      <c r="J161" s="892"/>
      <c r="K161" s="3"/>
      <c r="L161" s="509"/>
      <c r="M161" s="509"/>
      <c r="N161" s="509"/>
      <c r="O161" s="510"/>
      <c r="P161" s="510"/>
      <c r="Q161" s="511"/>
      <c r="R161" s="511"/>
      <c r="S161" s="511"/>
      <c r="T161" s="511"/>
      <c r="U161" s="509"/>
      <c r="V161" s="509"/>
      <c r="W161" s="509"/>
      <c r="X161" s="509"/>
      <c r="Y161" s="509"/>
      <c r="Z161" s="509"/>
      <c r="AA161" s="509"/>
      <c r="AB161" s="509"/>
      <c r="AC161" s="509"/>
      <c r="AD161" s="509"/>
      <c r="AE161" s="509"/>
    </row>
    <row r="162" spans="1:31" s="504" customFormat="1" ht="15.75" customHeight="1">
      <c r="B162" s="1560"/>
      <c r="C162" s="1016" t="s">
        <v>39</v>
      </c>
      <c r="D162" s="586" t="s">
        <v>429</v>
      </c>
      <c r="E162" s="512" t="s">
        <v>0</v>
      </c>
      <c r="F162" s="530">
        <v>16</v>
      </c>
      <c r="G162" s="531"/>
      <c r="H162" s="531">
        <f>+G162*F162</f>
        <v>0</v>
      </c>
      <c r="I162" s="509"/>
      <c r="J162" s="892"/>
      <c r="K162" s="3"/>
      <c r="L162" s="509"/>
      <c r="M162" s="509"/>
      <c r="N162" s="509"/>
      <c r="O162" s="510"/>
      <c r="P162" s="510"/>
      <c r="Q162" s="511"/>
      <c r="R162" s="511"/>
      <c r="S162" s="511"/>
      <c r="T162" s="511"/>
      <c r="U162" s="509"/>
      <c r="V162" s="509"/>
      <c r="W162" s="509"/>
      <c r="X162" s="509"/>
      <c r="Y162" s="509"/>
      <c r="Z162" s="509"/>
      <c r="AA162" s="509"/>
      <c r="AB162" s="509"/>
      <c r="AC162" s="509"/>
      <c r="AD162" s="509"/>
      <c r="AE162" s="509"/>
    </row>
    <row r="163" spans="1:31" s="504" customFormat="1" ht="15.75" customHeight="1">
      <c r="B163" s="1560"/>
      <c r="C163" s="1020"/>
      <c r="D163" s="586"/>
      <c r="E163" s="512"/>
      <c r="F163" s="530"/>
      <c r="G163" s="531"/>
      <c r="H163" s="531"/>
      <c r="I163" s="509"/>
      <c r="J163" s="892"/>
      <c r="K163" s="3"/>
      <c r="L163" s="509"/>
      <c r="M163" s="509"/>
      <c r="N163" s="509"/>
      <c r="O163" s="510"/>
      <c r="P163" s="510"/>
      <c r="Q163" s="511"/>
      <c r="R163" s="511"/>
      <c r="S163" s="511"/>
      <c r="T163" s="511"/>
      <c r="U163" s="509"/>
      <c r="V163" s="509"/>
      <c r="W163" s="509"/>
      <c r="X163" s="509"/>
      <c r="Y163" s="509"/>
      <c r="Z163" s="509"/>
      <c r="AA163" s="509"/>
      <c r="AB163" s="509"/>
      <c r="AC163" s="509"/>
      <c r="AD163" s="509"/>
      <c r="AE163" s="509"/>
    </row>
    <row r="164" spans="1:31" s="504" customFormat="1" ht="15.75" customHeight="1">
      <c r="B164" s="1022">
        <f>+B161+1</f>
        <v>2</v>
      </c>
      <c r="C164" s="1015"/>
      <c r="D164" s="586" t="s">
        <v>424</v>
      </c>
      <c r="E164" s="512"/>
      <c r="F164" s="530"/>
      <c r="G164" s="531"/>
      <c r="H164" s="587"/>
      <c r="I164" s="509"/>
      <c r="J164" s="892"/>
      <c r="K164" s="3"/>
      <c r="L164" s="509"/>
      <c r="M164" s="509"/>
      <c r="N164" s="509"/>
      <c r="O164" s="510"/>
      <c r="P164" s="510"/>
      <c r="Q164" s="511"/>
      <c r="R164" s="511"/>
      <c r="S164" s="511"/>
      <c r="T164" s="511"/>
      <c r="U164" s="509"/>
      <c r="V164" s="509"/>
      <c r="W164" s="509"/>
      <c r="X164" s="509"/>
      <c r="Y164" s="509"/>
      <c r="Z164" s="509"/>
      <c r="AA164" s="509"/>
      <c r="AB164" s="509"/>
      <c r="AC164" s="509"/>
      <c r="AD164" s="509"/>
      <c r="AE164" s="509"/>
    </row>
    <row r="165" spans="1:31" s="564" customFormat="1" ht="25.5">
      <c r="B165" s="1560"/>
      <c r="C165" s="1016" t="s">
        <v>39</v>
      </c>
      <c r="D165" s="1565" t="s">
        <v>430</v>
      </c>
      <c r="E165" s="594" t="s">
        <v>12</v>
      </c>
      <c r="F165" s="596">
        <v>2198.17</v>
      </c>
      <c r="G165" s="581"/>
      <c r="H165" s="581">
        <f>+G165*F165</f>
        <v>0</v>
      </c>
      <c r="I165" s="568"/>
      <c r="J165" s="896"/>
      <c r="K165" s="3"/>
      <c r="L165" s="568"/>
      <c r="M165" s="568"/>
      <c r="N165" s="568"/>
      <c r="O165" s="598"/>
      <c r="P165" s="598"/>
      <c r="Q165" s="569"/>
      <c r="R165" s="569"/>
      <c r="S165" s="569"/>
      <c r="T165" s="569"/>
      <c r="U165" s="568"/>
      <c r="V165" s="568"/>
      <c r="W165" s="568"/>
      <c r="X165" s="568"/>
      <c r="Y165" s="568"/>
      <c r="Z165" s="568"/>
      <c r="AA165" s="568"/>
      <c r="AB165" s="568"/>
      <c r="AC165" s="568"/>
      <c r="AD165" s="568"/>
      <c r="AE165" s="568"/>
    </row>
    <row r="166" spans="1:31" s="504" customFormat="1" ht="15.75" customHeight="1">
      <c r="B166" s="1560"/>
      <c r="C166" s="1015"/>
      <c r="D166" s="1566"/>
      <c r="E166" s="512"/>
      <c r="F166" s="530"/>
      <c r="G166" s="531"/>
      <c r="H166" s="808"/>
      <c r="I166" s="509"/>
      <c r="J166" s="892"/>
      <c r="K166" s="3"/>
      <c r="L166" s="509"/>
      <c r="M166" s="509"/>
      <c r="N166" s="509"/>
      <c r="O166" s="510"/>
      <c r="P166" s="510"/>
      <c r="Q166" s="511"/>
      <c r="R166" s="511"/>
      <c r="S166" s="511"/>
      <c r="T166" s="511"/>
      <c r="U166" s="509"/>
      <c r="V166" s="509"/>
      <c r="W166" s="509"/>
      <c r="X166" s="509"/>
      <c r="Y166" s="509"/>
      <c r="Z166" s="509"/>
      <c r="AA166" s="509"/>
      <c r="AB166" s="509"/>
      <c r="AC166" s="509"/>
      <c r="AD166" s="509"/>
      <c r="AE166" s="509"/>
    </row>
    <row r="167" spans="1:31" s="558" customFormat="1">
      <c r="A167" s="547"/>
      <c r="B167" s="1567">
        <f>+B164+1</f>
        <v>3</v>
      </c>
      <c r="C167" s="1019"/>
      <c r="D167" s="580" t="s">
        <v>414</v>
      </c>
      <c r="E167" s="512" t="s">
        <v>10</v>
      </c>
      <c r="F167" s="567">
        <v>1</v>
      </c>
      <c r="G167" s="581"/>
      <c r="H167" s="582">
        <f>F167*G167</f>
        <v>0</v>
      </c>
      <c r="I167" s="552"/>
      <c r="J167" s="896"/>
      <c r="K167" s="3"/>
      <c r="L167" s="552"/>
      <c r="M167" s="552"/>
      <c r="N167" s="552"/>
      <c r="O167" s="553"/>
      <c r="P167" s="553"/>
      <c r="Q167" s="554"/>
      <c r="R167" s="555"/>
      <c r="S167" s="556"/>
      <c r="T167" s="557"/>
      <c r="U167" s="547"/>
      <c r="V167" s="547"/>
      <c r="W167" s="547"/>
      <c r="X167" s="547"/>
      <c r="Y167" s="547"/>
      <c r="Z167" s="547"/>
      <c r="AA167" s="547"/>
      <c r="AB167" s="547"/>
      <c r="AC167" s="547"/>
      <c r="AD167" s="547"/>
      <c r="AE167" s="547"/>
    </row>
    <row r="168" spans="1:31" s="504" customFormat="1" ht="15.75" customHeight="1">
      <c r="B168" s="1560"/>
      <c r="C168" s="1015"/>
      <c r="D168" s="1566"/>
      <c r="E168" s="512"/>
      <c r="F168" s="530"/>
      <c r="G168" s="531"/>
      <c r="H168" s="808"/>
      <c r="I168" s="509"/>
      <c r="J168" s="892"/>
      <c r="K168" s="3"/>
      <c r="L168" s="509"/>
      <c r="M168" s="509"/>
      <c r="N168" s="509"/>
      <c r="O168" s="510"/>
      <c r="P168" s="510"/>
      <c r="Q168" s="511"/>
      <c r="R168" s="511"/>
      <c r="S168" s="511"/>
      <c r="T168" s="511"/>
      <c r="U168" s="509"/>
      <c r="V168" s="509"/>
      <c r="W168" s="509"/>
      <c r="X168" s="509"/>
      <c r="Y168" s="509"/>
      <c r="Z168" s="509"/>
      <c r="AA168" s="509"/>
      <c r="AB168" s="509"/>
      <c r="AC168" s="509"/>
      <c r="AD168" s="509"/>
      <c r="AE168" s="509"/>
    </row>
    <row r="169" spans="1:31" s="504" customFormat="1" ht="15.75" customHeight="1">
      <c r="B169" s="1568" t="s">
        <v>449</v>
      </c>
      <c r="C169" s="1015"/>
      <c r="D169" s="1569" t="s">
        <v>431</v>
      </c>
      <c r="E169" s="512"/>
      <c r="F169" s="530"/>
      <c r="G169" s="531"/>
      <c r="H169" s="587">
        <f>SUBTOTAL(9,H170:H179)</f>
        <v>0</v>
      </c>
      <c r="I169" s="509"/>
      <c r="J169" s="892"/>
      <c r="K169" s="3"/>
      <c r="L169" s="509"/>
      <c r="M169" s="509"/>
      <c r="N169" s="509"/>
      <c r="O169" s="510"/>
      <c r="P169" s="510"/>
      <c r="Q169" s="511"/>
      <c r="R169" s="511"/>
      <c r="S169" s="511"/>
      <c r="T169" s="511"/>
      <c r="U169" s="509"/>
      <c r="V169" s="509"/>
      <c r="W169" s="509"/>
      <c r="X169" s="509"/>
      <c r="Y169" s="509"/>
      <c r="Z169" s="509"/>
      <c r="AA169" s="509"/>
      <c r="AB169" s="509"/>
      <c r="AC169" s="509"/>
      <c r="AD169" s="509"/>
      <c r="AE169" s="509"/>
    </row>
    <row r="170" spans="1:31" s="599" customFormat="1" ht="15.75" customHeight="1">
      <c r="B170" s="1563">
        <v>1</v>
      </c>
      <c r="C170" s="1021"/>
      <c r="D170" s="537" t="s">
        <v>420</v>
      </c>
      <c r="E170" s="512"/>
      <c r="F170" s="600"/>
      <c r="G170" s="601"/>
      <c r="H170" s="601"/>
      <c r="I170" s="602"/>
      <c r="J170" s="898"/>
      <c r="K170" s="3"/>
      <c r="L170" s="602"/>
      <c r="M170" s="602"/>
      <c r="N170" s="602"/>
      <c r="O170" s="603"/>
      <c r="P170" s="603"/>
      <c r="Q170" s="604"/>
      <c r="R170" s="604"/>
      <c r="S170" s="604"/>
      <c r="T170" s="604"/>
      <c r="U170" s="602"/>
      <c r="V170" s="602"/>
      <c r="W170" s="602"/>
      <c r="X170" s="602"/>
      <c r="Y170" s="602"/>
      <c r="Z170" s="602"/>
      <c r="AA170" s="602"/>
      <c r="AB170" s="602"/>
      <c r="AC170" s="602"/>
      <c r="AD170" s="602"/>
      <c r="AE170" s="602"/>
    </row>
    <row r="171" spans="1:31" s="504" customFormat="1" ht="15.75" customHeight="1">
      <c r="B171" s="1022"/>
      <c r="C171" s="1016" t="s">
        <v>39</v>
      </c>
      <c r="D171" s="535" t="s">
        <v>432</v>
      </c>
      <c r="E171" s="512" t="s">
        <v>5</v>
      </c>
      <c r="F171" s="530">
        <v>71</v>
      </c>
      <c r="G171" s="531"/>
      <c r="H171" s="531">
        <f>G171*F171</f>
        <v>0</v>
      </c>
      <c r="I171" s="509"/>
      <c r="J171" s="892"/>
      <c r="K171" s="3"/>
      <c r="L171" s="509"/>
      <c r="M171" s="509"/>
      <c r="N171" s="509"/>
      <c r="O171" s="510"/>
      <c r="P171" s="510"/>
      <c r="Q171" s="511"/>
      <c r="R171" s="511"/>
      <c r="S171" s="511"/>
      <c r="T171" s="511"/>
      <c r="U171" s="509"/>
      <c r="V171" s="509"/>
      <c r="W171" s="509"/>
      <c r="X171" s="509"/>
      <c r="Y171" s="509"/>
      <c r="Z171" s="509"/>
      <c r="AA171" s="509"/>
      <c r="AB171" s="509"/>
      <c r="AC171" s="509"/>
      <c r="AD171" s="509"/>
      <c r="AE171" s="509"/>
    </row>
    <row r="172" spans="1:31" s="504" customFormat="1" ht="15.75" customHeight="1">
      <c r="B172" s="588"/>
      <c r="C172" s="831" t="s">
        <v>35</v>
      </c>
      <c r="D172" s="535" t="s">
        <v>433</v>
      </c>
      <c r="E172" s="512" t="s">
        <v>154</v>
      </c>
      <c r="F172" s="530">
        <v>12</v>
      </c>
      <c r="G172" s="531"/>
      <c r="H172" s="531">
        <f>G172*F172</f>
        <v>0</v>
      </c>
      <c r="I172" s="509"/>
      <c r="J172" s="892"/>
      <c r="K172" s="3"/>
      <c r="L172" s="509"/>
      <c r="M172" s="509"/>
      <c r="N172" s="509"/>
      <c r="O172" s="510"/>
      <c r="P172" s="510"/>
      <c r="Q172" s="511"/>
      <c r="R172" s="511"/>
      <c r="S172" s="511"/>
      <c r="T172" s="511"/>
      <c r="U172" s="509"/>
      <c r="V172" s="509"/>
      <c r="W172" s="509"/>
      <c r="X172" s="509"/>
      <c r="Y172" s="509"/>
      <c r="Z172" s="509"/>
      <c r="AA172" s="509"/>
      <c r="AB172" s="509"/>
      <c r="AC172" s="509"/>
      <c r="AD172" s="509"/>
      <c r="AE172" s="509"/>
    </row>
    <row r="173" spans="1:31" s="504" customFormat="1" ht="15.75" customHeight="1">
      <c r="B173" s="588"/>
      <c r="C173" s="525" t="s">
        <v>203</v>
      </c>
      <c r="D173" s="535" t="s">
        <v>434</v>
      </c>
      <c r="E173" s="512" t="s">
        <v>0</v>
      </c>
      <c r="F173" s="530">
        <v>4</v>
      </c>
      <c r="G173" s="531"/>
      <c r="H173" s="531">
        <f>G173*F173</f>
        <v>0</v>
      </c>
      <c r="I173" s="509"/>
      <c r="J173" s="892"/>
      <c r="K173" s="3"/>
      <c r="L173" s="509"/>
      <c r="M173" s="509"/>
      <c r="N173" s="509"/>
      <c r="O173" s="510"/>
      <c r="P173" s="510"/>
      <c r="Q173" s="511"/>
      <c r="R173" s="511"/>
      <c r="S173" s="511"/>
      <c r="T173" s="511"/>
      <c r="U173" s="509"/>
      <c r="V173" s="509"/>
      <c r="W173" s="509"/>
      <c r="X173" s="509"/>
      <c r="Y173" s="509"/>
      <c r="Z173" s="509"/>
      <c r="AA173" s="509"/>
      <c r="AB173" s="509"/>
      <c r="AC173" s="509"/>
      <c r="AD173" s="509"/>
      <c r="AE173" s="509"/>
    </row>
    <row r="174" spans="1:31" s="504" customFormat="1" ht="15.75" customHeight="1">
      <c r="B174" s="588"/>
      <c r="C174" s="827"/>
      <c r="D174" s="535"/>
      <c r="E174" s="512"/>
      <c r="F174" s="530"/>
      <c r="G174" s="531"/>
      <c r="H174" s="531"/>
      <c r="I174" s="509"/>
      <c r="J174" s="892"/>
      <c r="K174" s="3"/>
      <c r="L174" s="509"/>
      <c r="M174" s="509"/>
      <c r="N174" s="509"/>
      <c r="O174" s="510"/>
      <c r="P174" s="510"/>
      <c r="Q174" s="511"/>
      <c r="R174" s="511"/>
      <c r="S174" s="511"/>
      <c r="T174" s="511"/>
      <c r="U174" s="509"/>
      <c r="V174" s="509"/>
      <c r="W174" s="509"/>
      <c r="X174" s="509"/>
      <c r="Y174" s="509"/>
      <c r="Z174" s="509"/>
      <c r="AA174" s="509"/>
      <c r="AB174" s="509"/>
      <c r="AC174" s="509"/>
      <c r="AD174" s="509"/>
      <c r="AE174" s="509"/>
    </row>
    <row r="175" spans="1:31" s="504" customFormat="1" ht="15.75" customHeight="1">
      <c r="B175" s="719">
        <f>+B170+1</f>
        <v>2</v>
      </c>
      <c r="C175" s="827"/>
      <c r="D175" s="535" t="s">
        <v>435</v>
      </c>
      <c r="E175" s="512"/>
      <c r="F175" s="530"/>
      <c r="G175" s="531"/>
      <c r="H175" s="531"/>
      <c r="I175" s="509"/>
      <c r="J175" s="892"/>
      <c r="K175" s="3"/>
      <c r="L175" s="509"/>
      <c r="M175" s="509"/>
      <c r="N175" s="509"/>
      <c r="O175" s="510"/>
      <c r="P175" s="510"/>
      <c r="Q175" s="511"/>
      <c r="R175" s="511"/>
      <c r="S175" s="511"/>
      <c r="T175" s="511"/>
      <c r="U175" s="509"/>
      <c r="V175" s="509"/>
      <c r="W175" s="509"/>
      <c r="X175" s="509"/>
      <c r="Y175" s="509"/>
      <c r="Z175" s="509"/>
      <c r="AA175" s="509"/>
      <c r="AB175" s="509"/>
      <c r="AC175" s="509"/>
      <c r="AD175" s="509"/>
      <c r="AE175" s="509"/>
    </row>
    <row r="176" spans="1:31" s="504" customFormat="1" ht="15.75" customHeight="1">
      <c r="B176" s="588"/>
      <c r="C176" s="830" t="s">
        <v>39</v>
      </c>
      <c r="D176" s="535" t="s">
        <v>436</v>
      </c>
      <c r="E176" s="512" t="s">
        <v>12</v>
      </c>
      <c r="F176" s="1572">
        <v>763.48</v>
      </c>
      <c r="G176" s="531"/>
      <c r="H176" s="531">
        <f>G176*F176</f>
        <v>0</v>
      </c>
      <c r="I176" s="509"/>
      <c r="J176" s="892"/>
      <c r="K176" s="3"/>
      <c r="L176" s="509"/>
      <c r="M176" s="509"/>
      <c r="N176" s="509"/>
      <c r="O176" s="510"/>
      <c r="P176" s="510"/>
      <c r="Q176" s="511"/>
      <c r="R176" s="511"/>
      <c r="S176" s="511"/>
      <c r="T176" s="511"/>
      <c r="U176" s="509"/>
      <c r="V176" s="509"/>
      <c r="W176" s="509"/>
      <c r="X176" s="509"/>
      <c r="Y176" s="509"/>
      <c r="Z176" s="509"/>
      <c r="AA176" s="509"/>
      <c r="AB176" s="509"/>
      <c r="AC176" s="509"/>
      <c r="AD176" s="509"/>
      <c r="AE176" s="509"/>
    </row>
    <row r="177" spans="1:31" s="504" customFormat="1" ht="15.75" customHeight="1">
      <c r="B177" s="588"/>
      <c r="C177" s="831" t="s">
        <v>35</v>
      </c>
      <c r="D177" s="535" t="s">
        <v>437</v>
      </c>
      <c r="E177" s="512" t="s">
        <v>12</v>
      </c>
      <c r="F177" s="530">
        <v>402.22</v>
      </c>
      <c r="G177" s="531"/>
      <c r="H177" s="531">
        <f>G177*F177</f>
        <v>0</v>
      </c>
      <c r="I177" s="509"/>
      <c r="J177" s="892"/>
      <c r="K177" s="3"/>
      <c r="L177" s="509"/>
      <c r="M177" s="509"/>
      <c r="N177" s="509"/>
      <c r="O177" s="510"/>
      <c r="P177" s="510"/>
      <c r="Q177" s="511"/>
      <c r="R177" s="511"/>
      <c r="S177" s="511"/>
      <c r="T177" s="511"/>
      <c r="U177" s="509"/>
      <c r="V177" s="509"/>
      <c r="W177" s="509"/>
      <c r="X177" s="509"/>
      <c r="Y177" s="509"/>
      <c r="Z177" s="509"/>
      <c r="AA177" s="509"/>
      <c r="AB177" s="509"/>
      <c r="AC177" s="509"/>
      <c r="AD177" s="509"/>
      <c r="AE177" s="509"/>
    </row>
    <row r="178" spans="1:31" s="504" customFormat="1" ht="15.75" customHeight="1">
      <c r="B178" s="588"/>
      <c r="C178" s="827"/>
      <c r="D178" s="1566"/>
      <c r="E178" s="512"/>
      <c r="F178" s="530"/>
      <c r="G178" s="531"/>
      <c r="H178" s="531"/>
      <c r="I178" s="509"/>
      <c r="J178" s="892"/>
      <c r="K178" s="3"/>
      <c r="L178" s="509"/>
      <c r="M178" s="509"/>
      <c r="N178" s="509"/>
      <c r="O178" s="510"/>
      <c r="P178" s="510"/>
      <c r="Q178" s="511"/>
      <c r="R178" s="511"/>
      <c r="S178" s="511"/>
      <c r="T178" s="511"/>
      <c r="U178" s="509"/>
      <c r="V178" s="509"/>
      <c r="W178" s="509"/>
      <c r="X178" s="509"/>
      <c r="Y178" s="509"/>
      <c r="Z178" s="509"/>
      <c r="AA178" s="509"/>
      <c r="AB178" s="509"/>
      <c r="AC178" s="509"/>
      <c r="AD178" s="509"/>
      <c r="AE178" s="509"/>
    </row>
    <row r="179" spans="1:31" s="558" customFormat="1">
      <c r="A179" s="547"/>
      <c r="B179" s="638">
        <f>+B175+1</f>
        <v>3</v>
      </c>
      <c r="C179" s="825"/>
      <c r="D179" s="580" t="s">
        <v>414</v>
      </c>
      <c r="E179" s="512" t="s">
        <v>10</v>
      </c>
      <c r="F179" s="567">
        <v>1</v>
      </c>
      <c r="G179" s="581"/>
      <c r="H179" s="582">
        <f>F179*G179</f>
        <v>0</v>
      </c>
      <c r="I179" s="552"/>
      <c r="J179" s="896"/>
      <c r="K179" s="3"/>
      <c r="L179" s="552"/>
      <c r="M179" s="552"/>
      <c r="N179" s="552"/>
      <c r="O179" s="553"/>
      <c r="P179" s="553"/>
      <c r="Q179" s="554"/>
      <c r="R179" s="555"/>
      <c r="S179" s="556"/>
      <c r="T179" s="557"/>
      <c r="U179" s="547"/>
      <c r="V179" s="547"/>
      <c r="W179" s="547"/>
      <c r="X179" s="547"/>
      <c r="Y179" s="547"/>
      <c r="Z179" s="547"/>
      <c r="AA179" s="547"/>
      <c r="AB179" s="547"/>
      <c r="AC179" s="547"/>
      <c r="AD179" s="547"/>
      <c r="AE179" s="547"/>
    </row>
    <row r="180" spans="1:31" s="494" customFormat="1" ht="15" customHeight="1">
      <c r="A180" s="9"/>
      <c r="B180" s="720"/>
      <c r="C180" s="832"/>
      <c r="D180" s="605"/>
      <c r="E180" s="606"/>
      <c r="F180" s="607"/>
      <c r="G180" s="608"/>
      <c r="H180" s="608"/>
      <c r="I180" s="354"/>
      <c r="J180" s="886"/>
      <c r="K180" s="901"/>
      <c r="L180" s="529"/>
      <c r="M180" s="7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31" s="494" customFormat="1">
      <c r="A181" s="9"/>
      <c r="B181" s="609"/>
      <c r="C181" s="610"/>
      <c r="D181" s="9"/>
      <c r="E181" s="610"/>
      <c r="F181" s="9"/>
      <c r="G181" s="611"/>
      <c r="H181" s="611"/>
      <c r="I181" s="10"/>
      <c r="J181" s="886"/>
      <c r="K181" s="901"/>
      <c r="L181" s="529"/>
      <c r="M181" s="7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31" s="494" customFormat="1">
      <c r="A182" s="9"/>
      <c r="B182" s="609"/>
      <c r="C182" s="610"/>
      <c r="D182" s="9"/>
      <c r="E182" s="610"/>
      <c r="F182" s="9"/>
      <c r="G182" s="611"/>
      <c r="H182" s="611"/>
      <c r="I182" s="10"/>
      <c r="J182" s="886"/>
      <c r="K182" s="901"/>
      <c r="L182" s="529"/>
      <c r="M182" s="7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31" s="494" customFormat="1">
      <c r="A183" s="9"/>
      <c r="B183" s="609"/>
      <c r="C183" s="610"/>
      <c r="D183" s="9"/>
      <c r="E183" s="610"/>
      <c r="F183" s="9"/>
      <c r="G183" s="611"/>
      <c r="H183" s="611"/>
      <c r="I183" s="10"/>
      <c r="J183" s="886"/>
      <c r="K183" s="901"/>
      <c r="L183" s="529"/>
      <c r="M183" s="7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31" s="494" customFormat="1">
      <c r="A184" s="9"/>
      <c r="B184" s="609"/>
      <c r="C184" s="610"/>
      <c r="D184" s="9"/>
      <c r="E184" s="610"/>
      <c r="F184" s="9"/>
      <c r="G184" s="611"/>
      <c r="H184" s="611"/>
      <c r="I184" s="10"/>
      <c r="J184" s="886"/>
      <c r="K184" s="901"/>
      <c r="L184" s="529"/>
      <c r="M184" s="7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31" s="494" customFormat="1">
      <c r="A185" s="9"/>
      <c r="B185" s="609"/>
      <c r="C185" s="610"/>
      <c r="D185" s="9"/>
      <c r="E185" s="610"/>
      <c r="F185" s="9"/>
      <c r="G185" s="611"/>
      <c r="H185" s="611"/>
      <c r="I185" s="10"/>
      <c r="J185" s="886"/>
      <c r="K185" s="901"/>
      <c r="L185" s="529"/>
      <c r="M185" s="7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31" s="494" customFormat="1">
      <c r="A186" s="9"/>
      <c r="B186" s="609"/>
      <c r="C186" s="610"/>
      <c r="D186" s="9"/>
      <c r="E186" s="610"/>
      <c r="F186" s="9"/>
      <c r="G186" s="611"/>
      <c r="H186" s="611"/>
      <c r="I186" s="10"/>
      <c r="J186" s="886"/>
      <c r="K186" s="901"/>
      <c r="L186" s="529"/>
      <c r="M186" s="7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31" s="494" customFormat="1">
      <c r="A187" s="9"/>
      <c r="B187" s="609"/>
      <c r="C187" s="610"/>
      <c r="D187" s="9"/>
      <c r="E187" s="610"/>
      <c r="F187" s="9"/>
      <c r="G187" s="611"/>
      <c r="H187" s="611"/>
      <c r="I187" s="10"/>
      <c r="J187" s="886"/>
      <c r="K187" s="901"/>
      <c r="L187" s="529"/>
      <c r="M187" s="7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31" s="494" customFormat="1">
      <c r="A188" s="9"/>
      <c r="B188" s="609"/>
      <c r="C188" s="610"/>
      <c r="D188" s="9"/>
      <c r="E188" s="610"/>
      <c r="F188" s="9"/>
      <c r="G188" s="611"/>
      <c r="H188" s="611"/>
      <c r="I188" s="10"/>
      <c r="J188" s="886"/>
      <c r="K188" s="901"/>
      <c r="L188" s="529"/>
      <c r="M188" s="7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31" s="494" customFormat="1">
      <c r="A189" s="9"/>
      <c r="B189" s="609"/>
      <c r="C189" s="610"/>
      <c r="D189" s="9"/>
      <c r="E189" s="610"/>
      <c r="F189" s="9"/>
      <c r="G189" s="611"/>
      <c r="H189" s="611"/>
      <c r="I189" s="10"/>
      <c r="J189" s="886"/>
      <c r="K189" s="901"/>
      <c r="L189" s="529"/>
      <c r="M189" s="7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31" s="494" customFormat="1">
      <c r="A190" s="9"/>
      <c r="B190" s="609"/>
      <c r="C190" s="610"/>
      <c r="D190" s="9"/>
      <c r="E190" s="610"/>
      <c r="F190" s="9"/>
      <c r="G190" s="611"/>
      <c r="H190" s="611"/>
      <c r="I190" s="10"/>
      <c r="J190" s="886"/>
      <c r="K190" s="901"/>
      <c r="L190" s="529"/>
      <c r="M190" s="7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31" s="494" customFormat="1">
      <c r="A191" s="9"/>
      <c r="B191" s="609"/>
      <c r="C191" s="610"/>
      <c r="D191" s="9"/>
      <c r="E191" s="610"/>
      <c r="F191" s="9"/>
      <c r="G191" s="611"/>
      <c r="H191" s="611"/>
      <c r="I191" s="10"/>
      <c r="J191" s="886"/>
      <c r="K191" s="901"/>
      <c r="L191" s="529"/>
      <c r="M191" s="7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31" s="494" customFormat="1">
      <c r="A192" s="9"/>
      <c r="B192" s="609"/>
      <c r="C192" s="610"/>
      <c r="D192" s="9"/>
      <c r="E192" s="610"/>
      <c r="F192" s="9"/>
      <c r="G192" s="611"/>
      <c r="H192" s="611"/>
      <c r="I192" s="10"/>
      <c r="J192" s="886"/>
      <c r="K192" s="901"/>
      <c r="L192" s="529"/>
      <c r="M192" s="7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s="494" customFormat="1">
      <c r="A193" s="9"/>
      <c r="B193" s="609"/>
      <c r="C193" s="610"/>
      <c r="D193" s="9"/>
      <c r="E193" s="610"/>
      <c r="F193" s="9"/>
      <c r="G193" s="611"/>
      <c r="H193" s="611"/>
      <c r="I193" s="10"/>
      <c r="J193" s="886"/>
      <c r="K193" s="901"/>
      <c r="L193" s="529"/>
      <c r="M193" s="7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s="494" customFormat="1">
      <c r="A194" s="9"/>
      <c r="B194" s="609"/>
      <c r="C194" s="610"/>
      <c r="D194" s="9"/>
      <c r="E194" s="610"/>
      <c r="F194" s="9"/>
      <c r="G194" s="611"/>
      <c r="H194" s="611"/>
      <c r="I194" s="10"/>
      <c r="J194" s="886"/>
      <c r="K194" s="901"/>
      <c r="L194" s="529"/>
      <c r="M194" s="7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s="494" customFormat="1">
      <c r="A195" s="9"/>
      <c r="B195" s="609"/>
      <c r="C195" s="610"/>
      <c r="D195" s="9"/>
      <c r="E195" s="610"/>
      <c r="F195" s="9"/>
      <c r="G195" s="611"/>
      <c r="H195" s="611"/>
      <c r="I195" s="10"/>
      <c r="J195" s="886"/>
      <c r="K195" s="901"/>
      <c r="L195" s="529"/>
      <c r="M195" s="7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s="494" customFormat="1">
      <c r="A196" s="9"/>
      <c r="B196" s="609"/>
      <c r="C196" s="610"/>
      <c r="D196" s="9"/>
      <c r="E196" s="610"/>
      <c r="F196" s="9"/>
      <c r="G196" s="611"/>
      <c r="H196" s="611"/>
      <c r="I196" s="10"/>
      <c r="J196" s="886"/>
      <c r="K196" s="901"/>
      <c r="L196" s="529"/>
      <c r="M196" s="7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s="494" customFormat="1">
      <c r="A197" s="9"/>
      <c r="B197" s="609"/>
      <c r="C197" s="610"/>
      <c r="D197" s="9"/>
      <c r="E197" s="610"/>
      <c r="F197" s="9"/>
      <c r="G197" s="611"/>
      <c r="H197" s="611"/>
      <c r="I197" s="10"/>
      <c r="J197" s="886"/>
      <c r="K197" s="901"/>
      <c r="L197" s="529"/>
      <c r="M197" s="7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s="494" customFormat="1">
      <c r="A198" s="9"/>
      <c r="B198" s="609"/>
      <c r="C198" s="610"/>
      <c r="D198" s="9"/>
      <c r="E198" s="610"/>
      <c r="F198" s="9"/>
      <c r="G198" s="611"/>
      <c r="H198" s="611"/>
      <c r="I198" s="10"/>
      <c r="J198" s="886"/>
      <c r="K198" s="901"/>
      <c r="L198" s="529"/>
      <c r="M198" s="7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s="494" customFormat="1">
      <c r="A199" s="9"/>
      <c r="B199" s="609"/>
      <c r="C199" s="610"/>
      <c r="D199" s="9"/>
      <c r="E199" s="610"/>
      <c r="F199" s="9"/>
      <c r="G199" s="611"/>
      <c r="H199" s="611"/>
      <c r="I199" s="10"/>
      <c r="J199" s="886"/>
      <c r="K199" s="901"/>
      <c r="L199" s="529"/>
      <c r="M199" s="7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s="494" customFormat="1">
      <c r="A200" s="9"/>
      <c r="B200" s="609"/>
      <c r="C200" s="610"/>
      <c r="D200" s="9"/>
      <c r="E200" s="610"/>
      <c r="F200" s="9"/>
      <c r="G200" s="611"/>
      <c r="H200" s="611"/>
      <c r="I200" s="10"/>
      <c r="J200" s="886"/>
      <c r="K200" s="901"/>
      <c r="L200" s="529"/>
      <c r="M200" s="7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s="494" customFormat="1" ht="15.75">
      <c r="A201" s="9"/>
      <c r="B201" s="609"/>
      <c r="C201" s="610"/>
      <c r="D201" s="9"/>
      <c r="E201" s="610"/>
      <c r="F201" s="9"/>
      <c r="G201" s="611"/>
      <c r="H201" s="611"/>
      <c r="I201" s="10"/>
      <c r="J201" s="889"/>
      <c r="K201" s="901"/>
      <c r="L201" s="529"/>
      <c r="M201" s="7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s="494" customFormat="1" ht="15.75">
      <c r="A202" s="9"/>
      <c r="B202" s="609"/>
      <c r="C202" s="610"/>
      <c r="D202" s="9"/>
      <c r="E202" s="610"/>
      <c r="F202" s="9"/>
      <c r="G202" s="611"/>
      <c r="H202" s="611"/>
      <c r="I202" s="10"/>
      <c r="J202" s="889"/>
      <c r="K202" s="901"/>
      <c r="L202" s="529"/>
      <c r="M202" s="7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s="494" customFormat="1" ht="15.75">
      <c r="A203" s="9"/>
      <c r="B203" s="609"/>
      <c r="C203" s="610"/>
      <c r="D203" s="9"/>
      <c r="E203" s="610"/>
      <c r="F203" s="9"/>
      <c r="G203" s="611"/>
      <c r="H203" s="611"/>
      <c r="I203" s="10"/>
      <c r="J203" s="889"/>
      <c r="K203" s="901"/>
      <c r="L203" s="529"/>
      <c r="M203" s="7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s="494" customFormat="1" ht="15.75">
      <c r="A204" s="9"/>
      <c r="B204" s="609"/>
      <c r="C204" s="610"/>
      <c r="D204" s="9"/>
      <c r="E204" s="610"/>
      <c r="F204" s="9"/>
      <c r="G204" s="611"/>
      <c r="H204" s="611"/>
      <c r="I204" s="10"/>
      <c r="J204" s="889"/>
      <c r="K204" s="901"/>
      <c r="L204" s="529"/>
      <c r="M204" s="7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s="494" customFormat="1" ht="15.75">
      <c r="A205" s="9"/>
      <c r="B205" s="609"/>
      <c r="C205" s="610"/>
      <c r="D205" s="9"/>
      <c r="E205" s="610"/>
      <c r="F205" s="9"/>
      <c r="G205" s="611"/>
      <c r="H205" s="611"/>
      <c r="I205" s="10"/>
      <c r="J205" s="889"/>
      <c r="K205" s="901"/>
      <c r="L205" s="529"/>
      <c r="M205" s="7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s="494" customFormat="1" ht="15.75">
      <c r="A206" s="9"/>
      <c r="B206" s="609"/>
      <c r="C206" s="610"/>
      <c r="D206" s="9"/>
      <c r="E206" s="610"/>
      <c r="F206" s="9"/>
      <c r="G206" s="611"/>
      <c r="H206" s="611"/>
      <c r="I206" s="10"/>
      <c r="J206" s="889"/>
      <c r="K206" s="901"/>
      <c r="L206" s="529"/>
      <c r="M206" s="7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s="494" customFormat="1" ht="15.75">
      <c r="A207" s="9"/>
      <c r="B207" s="609"/>
      <c r="C207" s="610"/>
      <c r="D207" s="9"/>
      <c r="E207" s="610"/>
      <c r="F207" s="9"/>
      <c r="G207" s="611"/>
      <c r="H207" s="611"/>
      <c r="I207" s="10"/>
      <c r="J207" s="889"/>
      <c r="K207" s="901"/>
      <c r="L207" s="529"/>
      <c r="M207" s="7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s="494" customFormat="1" ht="15.75">
      <c r="A208" s="9"/>
      <c r="B208" s="609"/>
      <c r="C208" s="610"/>
      <c r="D208" s="9"/>
      <c r="E208" s="610"/>
      <c r="F208" s="9"/>
      <c r="G208" s="611"/>
      <c r="H208" s="611"/>
      <c r="I208" s="10"/>
      <c r="J208" s="889"/>
      <c r="K208" s="901"/>
      <c r="L208" s="529"/>
      <c r="M208" s="7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s="494" customFormat="1" ht="15.75">
      <c r="A209" s="9"/>
      <c r="B209" s="609"/>
      <c r="C209" s="610"/>
      <c r="D209" s="9"/>
      <c r="E209" s="610"/>
      <c r="F209" s="9"/>
      <c r="G209" s="611"/>
      <c r="H209" s="611"/>
      <c r="I209" s="10"/>
      <c r="J209" s="889"/>
      <c r="K209" s="901"/>
      <c r="L209" s="529"/>
      <c r="M209" s="7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s="494" customFormat="1" ht="15.75">
      <c r="A210" s="9"/>
      <c r="B210" s="609"/>
      <c r="C210" s="610"/>
      <c r="D210" s="9"/>
      <c r="E210" s="610"/>
      <c r="F210" s="9"/>
      <c r="G210" s="611"/>
      <c r="H210" s="611"/>
      <c r="I210" s="10"/>
      <c r="J210" s="889"/>
      <c r="K210" s="901"/>
      <c r="L210" s="529"/>
      <c r="M210" s="7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s="494" customFormat="1" ht="15.75">
      <c r="A211" s="9"/>
      <c r="B211" s="609"/>
      <c r="C211" s="610"/>
      <c r="D211" s="9"/>
      <c r="E211" s="610"/>
      <c r="F211" s="9"/>
      <c r="G211" s="611"/>
      <c r="H211" s="611"/>
      <c r="I211" s="10"/>
      <c r="J211" s="889"/>
      <c r="K211" s="901"/>
      <c r="L211" s="529"/>
      <c r="M211" s="7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s="494" customFormat="1" ht="15.75">
      <c r="A212" s="9"/>
      <c r="B212" s="609"/>
      <c r="C212" s="610"/>
      <c r="D212" s="9"/>
      <c r="E212" s="610"/>
      <c r="F212" s="9"/>
      <c r="G212" s="611"/>
      <c r="H212" s="611"/>
      <c r="I212" s="10"/>
      <c r="J212" s="889"/>
      <c r="K212" s="901"/>
      <c r="L212" s="529"/>
      <c r="M212" s="7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s="494" customFormat="1" ht="15.75">
      <c r="A213" s="9"/>
      <c r="B213" s="609"/>
      <c r="C213" s="610"/>
      <c r="D213" s="9"/>
      <c r="E213" s="610"/>
      <c r="F213" s="9"/>
      <c r="G213" s="611"/>
      <c r="H213" s="611"/>
      <c r="I213" s="10"/>
      <c r="J213" s="889"/>
      <c r="K213" s="901"/>
      <c r="L213" s="529"/>
      <c r="M213" s="7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s="494" customFormat="1" ht="15.75">
      <c r="A214" s="9"/>
      <c r="B214" s="609"/>
      <c r="C214" s="610"/>
      <c r="D214" s="9"/>
      <c r="E214" s="610"/>
      <c r="F214" s="9"/>
      <c r="G214" s="611"/>
      <c r="H214" s="611"/>
      <c r="I214" s="10"/>
      <c r="J214" s="889"/>
      <c r="K214" s="901"/>
      <c r="L214" s="529"/>
      <c r="M214" s="7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s="494" customFormat="1" ht="15.75">
      <c r="A215" s="9"/>
      <c r="B215" s="609"/>
      <c r="C215" s="610"/>
      <c r="D215" s="9"/>
      <c r="E215" s="610"/>
      <c r="F215" s="9"/>
      <c r="G215" s="611"/>
      <c r="H215" s="611"/>
      <c r="I215" s="10"/>
      <c r="J215" s="889"/>
      <c r="K215" s="901"/>
      <c r="L215" s="529"/>
      <c r="M215" s="7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s="494" customFormat="1" ht="15.75">
      <c r="A216" s="9"/>
      <c r="B216" s="609"/>
      <c r="C216" s="610"/>
      <c r="D216" s="9"/>
      <c r="E216" s="610"/>
      <c r="F216" s="9"/>
      <c r="G216" s="611"/>
      <c r="H216" s="611"/>
      <c r="I216" s="10"/>
      <c r="J216" s="889"/>
      <c r="K216" s="901"/>
      <c r="L216" s="529"/>
      <c r="M216" s="7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s="494" customFormat="1" ht="15.75">
      <c r="A217" s="9"/>
      <c r="B217" s="609"/>
      <c r="C217" s="610"/>
      <c r="D217" s="9"/>
      <c r="E217" s="610"/>
      <c r="F217" s="9"/>
      <c r="G217" s="611"/>
      <c r="H217" s="611"/>
      <c r="I217" s="10"/>
      <c r="J217" s="889"/>
      <c r="K217" s="901"/>
      <c r="L217" s="529"/>
      <c r="M217" s="7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s="494" customFormat="1" ht="15.75">
      <c r="A218" s="9"/>
      <c r="B218" s="609"/>
      <c r="C218" s="610"/>
      <c r="D218" s="9"/>
      <c r="E218" s="610"/>
      <c r="F218" s="9"/>
      <c r="G218" s="611"/>
      <c r="H218" s="611"/>
      <c r="I218" s="10"/>
      <c r="J218" s="889"/>
      <c r="K218" s="901"/>
      <c r="L218" s="529"/>
      <c r="M218" s="7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s="494" customFormat="1" ht="15.75">
      <c r="A219" s="9"/>
      <c r="B219" s="609"/>
      <c r="C219" s="610"/>
      <c r="D219" s="9"/>
      <c r="E219" s="610"/>
      <c r="F219" s="9"/>
      <c r="G219" s="611"/>
      <c r="H219" s="611"/>
      <c r="I219" s="10"/>
      <c r="J219" s="889"/>
      <c r="K219" s="901"/>
      <c r="L219" s="529"/>
      <c r="M219" s="7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s="494" customFormat="1" ht="15.75">
      <c r="A220" s="9"/>
      <c r="B220" s="609"/>
      <c r="C220" s="610"/>
      <c r="D220" s="9"/>
      <c r="E220" s="610"/>
      <c r="F220" s="9"/>
      <c r="G220" s="611"/>
      <c r="H220" s="611"/>
      <c r="I220" s="10"/>
      <c r="J220" s="889"/>
      <c r="K220" s="901"/>
      <c r="L220" s="529"/>
      <c r="M220" s="7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s="494" customFormat="1" ht="15.75">
      <c r="A221" s="9"/>
      <c r="B221" s="609"/>
      <c r="C221" s="610"/>
      <c r="D221" s="9"/>
      <c r="E221" s="610"/>
      <c r="F221" s="9"/>
      <c r="G221" s="611"/>
      <c r="H221" s="611"/>
      <c r="I221" s="10"/>
      <c r="J221" s="889"/>
      <c r="K221" s="901"/>
      <c r="L221" s="529"/>
      <c r="M221" s="7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s="494" customFormat="1" ht="15.75">
      <c r="A222" s="9"/>
      <c r="B222" s="609"/>
      <c r="C222" s="610"/>
      <c r="D222" s="9"/>
      <c r="E222" s="610"/>
      <c r="F222" s="9"/>
      <c r="G222" s="611"/>
      <c r="H222" s="611"/>
      <c r="I222" s="10"/>
      <c r="J222" s="889"/>
      <c r="K222" s="901"/>
      <c r="L222" s="529"/>
      <c r="M222" s="7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s="494" customFormat="1" ht="15.75">
      <c r="A223" s="9"/>
      <c r="B223" s="609"/>
      <c r="C223" s="610"/>
      <c r="D223" s="9"/>
      <c r="E223" s="610"/>
      <c r="F223" s="9"/>
      <c r="G223" s="611"/>
      <c r="H223" s="611"/>
      <c r="I223" s="10"/>
      <c r="J223" s="889"/>
      <c r="K223" s="901"/>
      <c r="L223" s="529"/>
      <c r="M223" s="7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s="494" customFormat="1" ht="15.75">
      <c r="A224" s="9"/>
      <c r="B224" s="609"/>
      <c r="C224" s="610"/>
      <c r="D224" s="9"/>
      <c r="E224" s="610"/>
      <c r="F224" s="9"/>
      <c r="G224" s="611"/>
      <c r="H224" s="611"/>
      <c r="I224" s="10"/>
      <c r="J224" s="889"/>
      <c r="K224" s="901"/>
      <c r="L224" s="529"/>
      <c r="M224" s="7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s="494" customFormat="1" ht="15.75">
      <c r="A225" s="9"/>
      <c r="B225" s="609"/>
      <c r="C225" s="610"/>
      <c r="D225" s="9"/>
      <c r="E225" s="610"/>
      <c r="F225" s="9"/>
      <c r="G225" s="611"/>
      <c r="H225" s="611"/>
      <c r="I225" s="10"/>
      <c r="J225" s="889"/>
      <c r="K225" s="901"/>
      <c r="L225" s="529"/>
      <c r="M225" s="7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s="494" customFormat="1" ht="15.75">
      <c r="A226" s="9"/>
      <c r="B226" s="609"/>
      <c r="C226" s="610"/>
      <c r="D226" s="9"/>
      <c r="E226" s="610"/>
      <c r="F226" s="9"/>
      <c r="G226" s="611"/>
      <c r="H226" s="611"/>
      <c r="I226" s="10"/>
      <c r="J226" s="889"/>
      <c r="K226" s="901"/>
      <c r="L226" s="529"/>
      <c r="M226" s="7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s="494" customFormat="1" ht="15.75">
      <c r="A227" s="9"/>
      <c r="B227" s="609"/>
      <c r="C227" s="610"/>
      <c r="D227" s="9"/>
      <c r="E227" s="610"/>
      <c r="F227" s="9"/>
      <c r="G227" s="611"/>
      <c r="H227" s="611"/>
      <c r="I227" s="10"/>
      <c r="J227" s="889"/>
      <c r="K227" s="901"/>
      <c r="L227" s="529"/>
      <c r="M227" s="7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s="494" customFormat="1" ht="15.75">
      <c r="A228" s="9"/>
      <c r="B228" s="609"/>
      <c r="C228" s="610"/>
      <c r="D228" s="9"/>
      <c r="E228" s="610"/>
      <c r="F228" s="9"/>
      <c r="G228" s="611"/>
      <c r="H228" s="611"/>
      <c r="I228" s="10"/>
      <c r="J228" s="889"/>
      <c r="K228" s="901"/>
      <c r="L228" s="529"/>
      <c r="M228" s="7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s="494" customFormat="1" ht="15.75">
      <c r="A229" s="9"/>
      <c r="B229" s="609"/>
      <c r="C229" s="610"/>
      <c r="D229" s="9"/>
      <c r="E229" s="610"/>
      <c r="F229" s="9"/>
      <c r="G229" s="611"/>
      <c r="H229" s="611"/>
      <c r="I229" s="10"/>
      <c r="J229" s="889"/>
      <c r="K229" s="901"/>
      <c r="L229" s="529"/>
      <c r="M229" s="7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s="494" customFormat="1" ht="15.75">
      <c r="A230" s="9"/>
      <c r="B230" s="609"/>
      <c r="C230" s="610"/>
      <c r="D230" s="9"/>
      <c r="E230" s="610"/>
      <c r="F230" s="9"/>
      <c r="G230" s="611"/>
      <c r="H230" s="611"/>
      <c r="I230" s="10"/>
      <c r="J230" s="889"/>
      <c r="K230" s="901"/>
      <c r="L230" s="529"/>
      <c r="M230" s="7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s="494" customFormat="1" ht="15.75">
      <c r="A231" s="9"/>
      <c r="B231" s="609"/>
      <c r="C231" s="610"/>
      <c r="D231" s="9"/>
      <c r="E231" s="610"/>
      <c r="F231" s="9"/>
      <c r="G231" s="611"/>
      <c r="H231" s="611"/>
      <c r="I231" s="10"/>
      <c r="J231" s="889"/>
      <c r="K231" s="901"/>
      <c r="L231" s="529"/>
      <c r="M231" s="7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s="494" customFormat="1" ht="15.75">
      <c r="A232" s="9"/>
      <c r="B232" s="609"/>
      <c r="C232" s="610"/>
      <c r="D232" s="9"/>
      <c r="E232" s="610"/>
      <c r="F232" s="9"/>
      <c r="G232" s="611"/>
      <c r="H232" s="611"/>
      <c r="I232" s="10"/>
      <c r="J232" s="889"/>
      <c r="K232" s="901"/>
      <c r="L232" s="529"/>
      <c r="M232" s="7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s="494" customFormat="1" ht="15.75">
      <c r="A233" s="9"/>
      <c r="B233" s="609"/>
      <c r="C233" s="610"/>
      <c r="D233" s="9"/>
      <c r="E233" s="610"/>
      <c r="F233" s="9"/>
      <c r="G233" s="611"/>
      <c r="H233" s="611"/>
      <c r="I233" s="10"/>
      <c r="J233" s="889"/>
      <c r="K233" s="901"/>
      <c r="L233" s="529"/>
      <c r="M233" s="7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s="494" customFormat="1" ht="15.75">
      <c r="A234" s="9"/>
      <c r="B234" s="609"/>
      <c r="C234" s="610"/>
      <c r="D234" s="9"/>
      <c r="E234" s="610"/>
      <c r="F234" s="9"/>
      <c r="G234" s="611"/>
      <c r="H234" s="611"/>
      <c r="I234" s="10"/>
      <c r="J234" s="889"/>
      <c r="K234" s="901"/>
      <c r="L234" s="529"/>
      <c r="M234" s="7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s="494" customFormat="1" ht="15.75">
      <c r="A235" s="9"/>
      <c r="B235" s="609"/>
      <c r="C235" s="610"/>
      <c r="D235" s="9"/>
      <c r="E235" s="610"/>
      <c r="F235" s="9"/>
      <c r="G235" s="611"/>
      <c r="H235" s="611"/>
      <c r="I235" s="10"/>
      <c r="J235" s="889"/>
      <c r="K235" s="901"/>
      <c r="L235" s="529"/>
      <c r="M235" s="7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s="494" customFormat="1" ht="15.75">
      <c r="A236" s="9"/>
      <c r="B236" s="609"/>
      <c r="C236" s="610"/>
      <c r="D236" s="9"/>
      <c r="E236" s="610"/>
      <c r="F236" s="9"/>
      <c r="G236" s="611"/>
      <c r="H236" s="611"/>
      <c r="I236" s="10"/>
      <c r="J236" s="889"/>
      <c r="K236" s="901"/>
      <c r="L236" s="529"/>
      <c r="M236" s="7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s="494" customFormat="1" ht="15.75">
      <c r="A237" s="9"/>
      <c r="B237" s="609"/>
      <c r="C237" s="610"/>
      <c r="D237" s="9"/>
      <c r="E237" s="610"/>
      <c r="F237" s="9"/>
      <c r="G237" s="611"/>
      <c r="H237" s="611"/>
      <c r="I237" s="10"/>
      <c r="J237" s="889"/>
      <c r="K237" s="901"/>
      <c r="L237" s="529"/>
      <c r="M237" s="7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s="494" customFormat="1" ht="15.75">
      <c r="A238" s="9"/>
      <c r="B238" s="609"/>
      <c r="C238" s="610"/>
      <c r="D238" s="9"/>
      <c r="E238" s="610"/>
      <c r="F238" s="9"/>
      <c r="G238" s="611"/>
      <c r="H238" s="611"/>
      <c r="I238" s="10"/>
      <c r="J238" s="889"/>
      <c r="K238" s="901"/>
      <c r="L238" s="529"/>
      <c r="M238" s="7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s="494" customFormat="1" ht="15.75">
      <c r="A239" s="9"/>
      <c r="B239" s="609"/>
      <c r="C239" s="610"/>
      <c r="D239" s="9"/>
      <c r="E239" s="610"/>
      <c r="F239" s="9"/>
      <c r="G239" s="611"/>
      <c r="H239" s="611"/>
      <c r="I239" s="10"/>
      <c r="J239" s="889"/>
      <c r="K239" s="901"/>
      <c r="L239" s="529"/>
      <c r="M239" s="7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s="494" customFormat="1" ht="15.75">
      <c r="A240" s="9"/>
      <c r="B240" s="609"/>
      <c r="C240" s="610"/>
      <c r="D240" s="9"/>
      <c r="E240" s="610"/>
      <c r="F240" s="9"/>
      <c r="G240" s="611"/>
      <c r="H240" s="611"/>
      <c r="I240" s="10"/>
      <c r="J240" s="889"/>
      <c r="K240" s="901"/>
      <c r="L240" s="529"/>
      <c r="M240" s="7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s="494" customFormat="1" ht="15.75">
      <c r="A241" s="9"/>
      <c r="B241" s="609"/>
      <c r="C241" s="610"/>
      <c r="D241" s="9"/>
      <c r="E241" s="610"/>
      <c r="F241" s="9"/>
      <c r="G241" s="611"/>
      <c r="H241" s="611"/>
      <c r="I241" s="10"/>
      <c r="J241" s="889"/>
      <c r="K241" s="901"/>
      <c r="L241" s="529"/>
      <c r="M241" s="7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s="494" customFormat="1" ht="15.75">
      <c r="A242" s="9"/>
      <c r="B242" s="609"/>
      <c r="C242" s="610"/>
      <c r="D242" s="9"/>
      <c r="E242" s="610"/>
      <c r="F242" s="9"/>
      <c r="G242" s="611"/>
      <c r="H242" s="611"/>
      <c r="I242" s="10"/>
      <c r="J242" s="889"/>
      <c r="K242" s="901"/>
      <c r="L242" s="529"/>
      <c r="M242" s="7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s="494" customFormat="1" ht="15.75">
      <c r="A243" s="9"/>
      <c r="B243" s="609"/>
      <c r="C243" s="610"/>
      <c r="D243" s="9"/>
      <c r="E243" s="610"/>
      <c r="F243" s="9"/>
      <c r="G243" s="611"/>
      <c r="H243" s="611"/>
      <c r="I243" s="10"/>
      <c r="J243" s="889"/>
      <c r="K243" s="901"/>
      <c r="L243" s="529"/>
      <c r="M243" s="7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s="494" customFormat="1" ht="15.75">
      <c r="A244" s="9"/>
      <c r="B244" s="609"/>
      <c r="C244" s="610"/>
      <c r="D244" s="9"/>
      <c r="E244" s="610"/>
      <c r="F244" s="9"/>
      <c r="G244" s="611"/>
      <c r="H244" s="611"/>
      <c r="I244" s="10"/>
      <c r="J244" s="889"/>
      <c r="K244" s="901"/>
      <c r="L244" s="529"/>
      <c r="M244" s="7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s="494" customFormat="1" ht="15.75">
      <c r="A245" s="9"/>
      <c r="B245" s="609"/>
      <c r="C245" s="610"/>
      <c r="D245" s="9"/>
      <c r="E245" s="610"/>
      <c r="F245" s="9"/>
      <c r="G245" s="611"/>
      <c r="H245" s="611"/>
      <c r="I245" s="10"/>
      <c r="J245" s="889"/>
      <c r="K245" s="901"/>
      <c r="L245" s="529"/>
      <c r="M245" s="7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s="494" customFormat="1" ht="15.75">
      <c r="A246" s="9"/>
      <c r="B246" s="609"/>
      <c r="C246" s="610"/>
      <c r="D246" s="9"/>
      <c r="E246" s="610"/>
      <c r="F246" s="9"/>
      <c r="G246" s="611"/>
      <c r="H246" s="611"/>
      <c r="I246" s="10"/>
      <c r="J246" s="889"/>
      <c r="K246" s="901"/>
      <c r="L246" s="529"/>
      <c r="M246" s="7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s="494" customFormat="1" ht="15.75">
      <c r="A247" s="9"/>
      <c r="B247" s="609"/>
      <c r="C247" s="610"/>
      <c r="D247" s="9"/>
      <c r="E247" s="610"/>
      <c r="F247" s="9"/>
      <c r="G247" s="611"/>
      <c r="H247" s="611"/>
      <c r="I247" s="10"/>
      <c r="J247" s="889"/>
      <c r="K247" s="901"/>
      <c r="L247" s="529"/>
      <c r="M247" s="7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s="494" customFormat="1" ht="15.75">
      <c r="A248" s="9"/>
      <c r="B248" s="609"/>
      <c r="C248" s="610"/>
      <c r="D248" s="9"/>
      <c r="E248" s="610"/>
      <c r="F248" s="9"/>
      <c r="G248" s="611"/>
      <c r="H248" s="611"/>
      <c r="I248" s="10"/>
      <c r="J248" s="889"/>
      <c r="K248" s="901"/>
      <c r="L248" s="529"/>
      <c r="M248" s="7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s="494" customFormat="1" ht="15.75">
      <c r="A249" s="9"/>
      <c r="B249" s="609"/>
      <c r="C249" s="610"/>
      <c r="D249" s="9"/>
      <c r="E249" s="610"/>
      <c r="F249" s="9"/>
      <c r="G249" s="611"/>
      <c r="H249" s="611"/>
      <c r="I249" s="10"/>
      <c r="J249" s="889"/>
      <c r="K249" s="901"/>
      <c r="L249" s="529"/>
      <c r="M249" s="7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 s="494" customFormat="1" ht="15.75">
      <c r="A250" s="9"/>
      <c r="B250" s="609"/>
      <c r="C250" s="610"/>
      <c r="D250" s="9"/>
      <c r="E250" s="610"/>
      <c r="F250" s="9"/>
      <c r="G250" s="611"/>
      <c r="H250" s="611"/>
      <c r="I250" s="10"/>
      <c r="J250" s="889"/>
      <c r="K250" s="901"/>
      <c r="L250" s="529"/>
      <c r="M250" s="7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 s="494" customFormat="1" ht="15.75">
      <c r="A251" s="9"/>
      <c r="B251" s="609"/>
      <c r="C251" s="610"/>
      <c r="D251" s="9"/>
      <c r="E251" s="610"/>
      <c r="F251" s="9"/>
      <c r="G251" s="611"/>
      <c r="H251" s="611"/>
      <c r="I251" s="10"/>
      <c r="J251" s="889"/>
      <c r="K251" s="901"/>
      <c r="L251" s="529"/>
      <c r="M251" s="7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 s="494" customFormat="1" ht="15.75">
      <c r="A252" s="9"/>
      <c r="B252" s="609"/>
      <c r="C252" s="610"/>
      <c r="D252" s="9"/>
      <c r="E252" s="610"/>
      <c r="F252" s="9"/>
      <c r="G252" s="611"/>
      <c r="H252" s="611"/>
      <c r="I252" s="10"/>
      <c r="J252" s="889"/>
      <c r="K252" s="901"/>
      <c r="L252" s="529"/>
      <c r="M252" s="7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 s="494" customFormat="1" ht="15.75">
      <c r="A253" s="9"/>
      <c r="B253" s="609"/>
      <c r="C253" s="610"/>
      <c r="D253" s="9"/>
      <c r="E253" s="610"/>
      <c r="F253" s="9"/>
      <c r="G253" s="611"/>
      <c r="H253" s="611"/>
      <c r="I253" s="10"/>
      <c r="J253" s="889"/>
      <c r="K253" s="901"/>
      <c r="L253" s="529"/>
      <c r="M253" s="7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 s="494" customFormat="1" ht="15.75">
      <c r="A254" s="9"/>
      <c r="B254" s="609"/>
      <c r="C254" s="610"/>
      <c r="D254" s="9"/>
      <c r="E254" s="610"/>
      <c r="F254" s="9"/>
      <c r="G254" s="611"/>
      <c r="H254" s="611"/>
      <c r="I254" s="10"/>
      <c r="J254" s="889"/>
      <c r="K254" s="901"/>
      <c r="L254" s="529"/>
      <c r="M254" s="7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 s="494" customFormat="1" ht="15.75">
      <c r="A255" s="9"/>
      <c r="B255" s="609"/>
      <c r="C255" s="610"/>
      <c r="D255" s="9"/>
      <c r="E255" s="610"/>
      <c r="F255" s="9"/>
      <c r="G255" s="611"/>
      <c r="H255" s="611"/>
      <c r="I255" s="10"/>
      <c r="J255" s="889"/>
      <c r="K255" s="901"/>
      <c r="L255" s="529"/>
      <c r="M255" s="7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 s="494" customFormat="1" ht="15.75">
      <c r="A256" s="9"/>
      <c r="B256" s="609"/>
      <c r="C256" s="610"/>
      <c r="D256" s="9"/>
      <c r="E256" s="610"/>
      <c r="F256" s="9"/>
      <c r="G256" s="611"/>
      <c r="H256" s="611"/>
      <c r="I256" s="10"/>
      <c r="J256" s="889"/>
      <c r="K256" s="901"/>
      <c r="L256" s="529"/>
      <c r="M256" s="7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s="494" customFormat="1" ht="15.75">
      <c r="A257" s="9"/>
      <c r="B257" s="609"/>
      <c r="C257" s="610"/>
      <c r="D257" s="9"/>
      <c r="E257" s="610"/>
      <c r="F257" s="9"/>
      <c r="G257" s="611"/>
      <c r="H257" s="611"/>
      <c r="I257" s="10"/>
      <c r="J257" s="889"/>
      <c r="K257" s="901"/>
      <c r="L257" s="529"/>
      <c r="M257" s="7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 s="494" customFormat="1" ht="15.75">
      <c r="A258" s="9"/>
      <c r="B258" s="609"/>
      <c r="C258" s="610"/>
      <c r="D258" s="9"/>
      <c r="E258" s="610"/>
      <c r="F258" s="9"/>
      <c r="G258" s="611"/>
      <c r="H258" s="611"/>
      <c r="I258" s="10"/>
      <c r="J258" s="889"/>
      <c r="K258" s="901"/>
      <c r="L258" s="529"/>
      <c r="M258" s="7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s="494" customFormat="1" ht="15.75">
      <c r="A259" s="9"/>
      <c r="B259" s="609"/>
      <c r="C259" s="610"/>
      <c r="D259" s="9"/>
      <c r="E259" s="610"/>
      <c r="F259" s="9"/>
      <c r="G259" s="611"/>
      <c r="H259" s="611"/>
      <c r="I259" s="10"/>
      <c r="J259" s="889"/>
      <c r="K259" s="901"/>
      <c r="L259" s="529"/>
      <c r="M259" s="7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s="494" customFormat="1" ht="15.75">
      <c r="A260" s="9"/>
      <c r="B260" s="609"/>
      <c r="C260" s="610"/>
      <c r="D260" s="9"/>
      <c r="E260" s="610"/>
      <c r="F260" s="9"/>
      <c r="G260" s="611"/>
      <c r="H260" s="611"/>
      <c r="I260" s="10"/>
      <c r="J260" s="889"/>
      <c r="K260" s="901"/>
      <c r="L260" s="529"/>
      <c r="M260" s="7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s="494" customFormat="1" ht="15.75">
      <c r="A261" s="9"/>
      <c r="B261" s="609"/>
      <c r="C261" s="610"/>
      <c r="D261" s="9"/>
      <c r="E261" s="610"/>
      <c r="F261" s="9"/>
      <c r="G261" s="611"/>
      <c r="H261" s="611"/>
      <c r="I261" s="10"/>
      <c r="J261" s="889"/>
      <c r="K261" s="901"/>
      <c r="L261" s="529"/>
      <c r="M261" s="7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s="494" customFormat="1" ht="15.75">
      <c r="A262" s="9"/>
      <c r="B262" s="609"/>
      <c r="C262" s="610"/>
      <c r="D262" s="9"/>
      <c r="E262" s="610"/>
      <c r="F262" s="9"/>
      <c r="G262" s="611"/>
      <c r="H262" s="611"/>
      <c r="I262" s="10"/>
      <c r="J262" s="889"/>
      <c r="K262" s="901"/>
      <c r="L262" s="529"/>
      <c r="M262" s="7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s="6" customFormat="1">
      <c r="A263" s="8"/>
      <c r="B263" s="612"/>
      <c r="C263" s="833"/>
      <c r="D263" s="8"/>
      <c r="E263" s="613"/>
      <c r="F263" s="342"/>
      <c r="G263" s="614"/>
      <c r="H263" s="615"/>
      <c r="I263" s="16"/>
      <c r="J263" s="899"/>
      <c r="K263" s="882"/>
      <c r="L263" s="616"/>
      <c r="M263" s="7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s="6" customFormat="1">
      <c r="A264" s="8"/>
      <c r="B264" s="612"/>
      <c r="C264" s="833"/>
      <c r="D264" s="8"/>
      <c r="E264" s="613"/>
      <c r="F264" s="342"/>
      <c r="G264" s="614"/>
      <c r="H264" s="615"/>
      <c r="I264" s="16"/>
      <c r="J264" s="899"/>
      <c r="K264" s="882"/>
      <c r="L264" s="616"/>
      <c r="M264" s="7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s="6" customFormat="1">
      <c r="A265" s="8"/>
      <c r="B265" s="612"/>
      <c r="C265" s="833"/>
      <c r="D265" s="8"/>
      <c r="E265" s="613"/>
      <c r="F265" s="342"/>
      <c r="G265" s="614"/>
      <c r="H265" s="615"/>
      <c r="I265" s="16"/>
      <c r="J265" s="899"/>
      <c r="K265" s="882"/>
      <c r="L265" s="616"/>
      <c r="M265" s="7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s="6" customFormat="1">
      <c r="A266" s="8"/>
      <c r="B266" s="612"/>
      <c r="C266" s="833"/>
      <c r="D266" s="8"/>
      <c r="E266" s="613"/>
      <c r="F266" s="342"/>
      <c r="G266" s="614"/>
      <c r="H266" s="615"/>
      <c r="I266" s="16"/>
      <c r="J266" s="899"/>
      <c r="K266" s="882"/>
      <c r="L266" s="616"/>
      <c r="M266" s="7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s="6" customFormat="1">
      <c r="A267" s="8"/>
      <c r="B267" s="612"/>
      <c r="C267" s="833"/>
      <c r="D267" s="8"/>
      <c r="E267" s="613"/>
      <c r="F267" s="342"/>
      <c r="G267" s="614"/>
      <c r="H267" s="615"/>
      <c r="I267" s="16"/>
      <c r="J267" s="899"/>
      <c r="K267" s="882"/>
      <c r="L267" s="616"/>
      <c r="M267" s="7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s="6" customFormat="1">
      <c r="A268" s="8"/>
      <c r="B268" s="612"/>
      <c r="C268" s="833"/>
      <c r="D268" s="8"/>
      <c r="E268" s="613"/>
      <c r="F268" s="342"/>
      <c r="G268" s="614"/>
      <c r="H268" s="615"/>
      <c r="I268" s="16"/>
      <c r="J268" s="899"/>
      <c r="K268" s="882"/>
      <c r="L268" s="616"/>
      <c r="M268" s="7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s="6" customFormat="1">
      <c r="A269" s="8"/>
      <c r="B269" s="612"/>
      <c r="C269" s="833"/>
      <c r="D269" s="8"/>
      <c r="E269" s="613"/>
      <c r="F269" s="342"/>
      <c r="G269" s="614"/>
      <c r="H269" s="615"/>
      <c r="I269" s="16"/>
      <c r="J269" s="899"/>
      <c r="K269" s="882"/>
      <c r="L269" s="616"/>
      <c r="M269" s="7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s="6" customFormat="1">
      <c r="A270" s="8"/>
      <c r="B270" s="612"/>
      <c r="C270" s="833"/>
      <c r="D270" s="8"/>
      <c r="E270" s="613"/>
      <c r="F270" s="342"/>
      <c r="G270" s="614"/>
      <c r="H270" s="615"/>
      <c r="I270" s="16"/>
      <c r="J270" s="899"/>
      <c r="K270" s="882"/>
      <c r="L270" s="616"/>
      <c r="M270" s="7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s="6" customFormat="1">
      <c r="A271" s="8"/>
      <c r="B271" s="612"/>
      <c r="C271" s="833"/>
      <c r="D271" s="8"/>
      <c r="E271" s="613"/>
      <c r="F271" s="342"/>
      <c r="G271" s="614"/>
      <c r="H271" s="615"/>
      <c r="I271" s="16"/>
      <c r="J271" s="899"/>
      <c r="K271" s="882"/>
      <c r="L271" s="616"/>
      <c r="M271" s="7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s="6" customFormat="1">
      <c r="A272" s="8"/>
      <c r="B272" s="612"/>
      <c r="C272" s="833"/>
      <c r="D272" s="8"/>
      <c r="E272" s="613"/>
      <c r="F272" s="342"/>
      <c r="G272" s="614"/>
      <c r="H272" s="615"/>
      <c r="I272" s="16"/>
      <c r="J272" s="899"/>
      <c r="K272" s="882"/>
      <c r="L272" s="616"/>
      <c r="M272" s="7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</sheetData>
  <mergeCells count="2">
    <mergeCell ref="B5:H5"/>
    <mergeCell ref="B7:H7"/>
  </mergeCells>
  <printOptions horizontalCentered="1"/>
  <pageMargins left="0" right="0" top="0.5" bottom="0.5" header="0.31496062992126" footer="0.31496062992126"/>
  <pageSetup paperSize="9" scale="68" orientation="portrait" horizontalDpi="300" verticalDpi="300" r:id="rId1"/>
  <headerFooter>
    <oddFooter xml:space="preserve">&amp;R&amp;9&amp;P from &amp;N         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34"/>
  <sheetViews>
    <sheetView tabSelected="1" view="pageBreakPreview" zoomScaleSheetLayoutView="100" workbookViewId="0">
      <selection activeCell="J23" sqref="J23"/>
    </sheetView>
  </sheetViews>
  <sheetFormatPr defaultRowHeight="15"/>
  <cols>
    <col min="1" max="1" width="3.28515625" style="42" customWidth="1"/>
    <col min="2" max="2" width="5" style="44" customWidth="1"/>
    <col min="3" max="3" width="2.85546875" style="109" customWidth="1"/>
    <col min="4" max="4" width="42" style="45" customWidth="1"/>
    <col min="5" max="5" width="6.5703125" style="114" customWidth="1"/>
    <col min="6" max="6" width="10.7109375" style="194" customWidth="1"/>
    <col min="7" max="7" width="13.7109375" style="205" customWidth="1"/>
    <col min="8" max="8" width="15.28515625" style="205" customWidth="1"/>
    <col min="9" max="9" width="1.85546875" style="42" customWidth="1"/>
    <col min="10" max="10" width="18.28515625" style="43" customWidth="1"/>
    <col min="11" max="11" width="15" style="43" customWidth="1"/>
    <col min="12" max="12" width="16.140625" style="42" customWidth="1"/>
    <col min="13" max="13" width="15.140625" style="1" customWidth="1"/>
    <col min="14" max="14" width="9.28515625" style="1" customWidth="1"/>
    <col min="15" max="15" width="9.140625" style="42" customWidth="1"/>
    <col min="16" max="16" width="10.5703125" style="43" bestFit="1" customWidth="1"/>
    <col min="17" max="17" width="9.140625" style="43"/>
    <col min="18" max="18" width="9.140625" style="42"/>
    <col min="19" max="21" width="9.140625" style="982"/>
    <col min="22" max="22" width="10.7109375" style="982" customWidth="1"/>
    <col min="23" max="16384" width="9.140625" style="42"/>
  </cols>
  <sheetData>
    <row r="1" spans="1:22" s="240" customFormat="1" ht="15" customHeight="1">
      <c r="B1" s="241"/>
      <c r="C1" s="790"/>
      <c r="D1" s="241"/>
      <c r="E1" s="241"/>
      <c r="F1" s="241"/>
      <c r="G1" s="241"/>
      <c r="H1" s="241"/>
      <c r="I1" s="241"/>
      <c r="J1" s="877"/>
      <c r="K1" s="803"/>
      <c r="M1" s="1"/>
      <c r="N1" s="1"/>
      <c r="P1" s="878"/>
      <c r="Q1" s="878"/>
      <c r="S1" s="969"/>
      <c r="T1" s="969"/>
      <c r="U1" s="969"/>
      <c r="V1" s="969"/>
    </row>
    <row r="2" spans="1:22" s="1424" customFormat="1" ht="21" customHeight="1">
      <c r="A2" s="1422"/>
      <c r="B2" s="1422"/>
      <c r="C2" s="1422"/>
      <c r="D2" s="1422"/>
      <c r="F2" s="1423" t="s">
        <v>1025</v>
      </c>
      <c r="G2" s="1422"/>
      <c r="H2" s="1422"/>
      <c r="I2" s="1422"/>
      <c r="J2" s="1422"/>
    </row>
    <row r="3" spans="1:22" s="1424" customFormat="1" ht="21" customHeight="1">
      <c r="A3" s="1422"/>
      <c r="B3" s="1422"/>
      <c r="C3" s="1422"/>
      <c r="D3" s="1422"/>
      <c r="F3" s="1423" t="s">
        <v>146</v>
      </c>
      <c r="G3" s="1422"/>
      <c r="H3" s="1422"/>
      <c r="I3" s="1422"/>
      <c r="J3" s="1422"/>
    </row>
    <row r="4" spans="1:22" s="1426" customFormat="1" ht="17.25" customHeight="1">
      <c r="A4" s="1425"/>
      <c r="B4" s="1425"/>
      <c r="C4" s="1425"/>
      <c r="D4" s="1425"/>
      <c r="E4" s="1425"/>
      <c r="F4" s="1425"/>
      <c r="G4" s="1425"/>
      <c r="H4" s="1425"/>
      <c r="I4" s="1425"/>
      <c r="J4" s="1425"/>
    </row>
    <row r="5" spans="1:22" s="242" customFormat="1" ht="25.5" customHeight="1">
      <c r="B5" s="1672" t="s">
        <v>1048</v>
      </c>
      <c r="C5" s="1673"/>
      <c r="D5" s="1673"/>
      <c r="E5" s="1673"/>
      <c r="F5" s="1673"/>
      <c r="G5" s="1673"/>
      <c r="H5" s="1673"/>
      <c r="J5" s="804"/>
      <c r="K5" s="804"/>
      <c r="M5" s="917"/>
      <c r="N5" s="917"/>
      <c r="P5" s="903"/>
      <c r="Q5" s="903"/>
    </row>
    <row r="6" spans="1:22" s="240" customFormat="1" ht="5.0999999999999996" customHeight="1">
      <c r="B6" s="241"/>
      <c r="C6" s="790"/>
      <c r="D6" s="241"/>
      <c r="E6" s="241"/>
      <c r="F6" s="241"/>
      <c r="G6" s="241"/>
      <c r="H6" s="241"/>
    </row>
    <row r="7" spans="1:22" s="456" customFormat="1" ht="20.100000000000001" customHeight="1">
      <c r="B7" s="1668" t="s">
        <v>1027</v>
      </c>
      <c r="C7" s="1669"/>
      <c r="D7" s="1669"/>
      <c r="E7" s="1669"/>
      <c r="F7" s="1669"/>
      <c r="G7" s="1669"/>
      <c r="H7" s="1669"/>
      <c r="I7" s="457"/>
      <c r="J7" s="458"/>
      <c r="K7" s="458"/>
      <c r="L7" s="458"/>
      <c r="M7" s="458"/>
      <c r="N7" s="457"/>
      <c r="O7" s="457"/>
      <c r="P7" s="457"/>
      <c r="Q7" s="457"/>
      <c r="R7" s="457"/>
      <c r="S7" s="457"/>
      <c r="T7" s="457"/>
      <c r="U7" s="457"/>
      <c r="V7" s="457"/>
    </row>
    <row r="8" spans="1:22" s="242" customFormat="1" ht="15" customHeight="1">
      <c r="B8" s="244"/>
      <c r="C8" s="244"/>
      <c r="D8" s="244"/>
      <c r="E8" s="244"/>
      <c r="F8" s="244"/>
      <c r="G8" s="463"/>
      <c r="H8" s="291" t="str">
        <f>Recap!E8</f>
        <v>revG - 06/08/2018</v>
      </c>
      <c r="J8" s="804"/>
      <c r="K8" s="804"/>
      <c r="M8" s="917"/>
      <c r="N8" s="917"/>
      <c r="P8" s="903"/>
      <c r="Q8" s="903"/>
      <c r="S8" s="970"/>
      <c r="T8" s="970"/>
      <c r="U8" s="970"/>
      <c r="V8" s="970"/>
    </row>
    <row r="9" spans="1:22" s="21" customFormat="1" ht="9" customHeight="1">
      <c r="B9" s="233"/>
      <c r="C9" s="234"/>
      <c r="D9" s="235"/>
      <c r="E9" s="236"/>
      <c r="F9" s="237"/>
      <c r="G9" s="238"/>
      <c r="H9" s="239"/>
      <c r="I9" s="23"/>
      <c r="J9" s="774"/>
      <c r="K9" s="774"/>
      <c r="M9" s="2"/>
      <c r="N9" s="2"/>
      <c r="P9" s="774"/>
      <c r="Q9" s="774"/>
      <c r="S9" s="972"/>
      <c r="T9" s="972"/>
      <c r="U9" s="972"/>
      <c r="V9" s="972"/>
    </row>
    <row r="10" spans="1:22" s="21" customFormat="1">
      <c r="B10" s="24"/>
      <c r="C10" s="48"/>
      <c r="D10" s="25"/>
      <c r="E10" s="110"/>
      <c r="F10" s="171"/>
      <c r="G10" s="1433"/>
      <c r="H10" s="196"/>
      <c r="I10" s="26"/>
      <c r="J10" s="774"/>
      <c r="K10" s="774"/>
      <c r="M10" s="2"/>
      <c r="N10" s="2"/>
      <c r="P10" s="774"/>
      <c r="Q10" s="774"/>
      <c r="S10" s="972"/>
      <c r="T10" s="972"/>
      <c r="U10" s="972"/>
      <c r="V10" s="972"/>
    </row>
    <row r="11" spans="1:22" s="31" customFormat="1" ht="15.75">
      <c r="B11" s="27" t="s">
        <v>92</v>
      </c>
      <c r="C11" s="49"/>
      <c r="D11" s="28" t="s">
        <v>26</v>
      </c>
      <c r="E11" s="29" t="s">
        <v>27</v>
      </c>
      <c r="F11" s="172" t="s">
        <v>93</v>
      </c>
      <c r="G11" s="197" t="s">
        <v>94</v>
      </c>
      <c r="H11" s="197" t="s">
        <v>25</v>
      </c>
      <c r="I11" s="30"/>
      <c r="J11" s="775"/>
      <c r="K11" s="805"/>
      <c r="M11" s="2"/>
      <c r="N11" s="2"/>
      <c r="P11" s="775"/>
      <c r="Q11" s="775"/>
      <c r="S11" s="973"/>
      <c r="T11" s="973"/>
      <c r="U11" s="973"/>
      <c r="V11" s="973"/>
    </row>
    <row r="12" spans="1:22" s="22" customFormat="1">
      <c r="B12" s="32" t="s">
        <v>92</v>
      </c>
      <c r="C12" s="47"/>
      <c r="D12" s="33" t="s">
        <v>95</v>
      </c>
      <c r="E12" s="34" t="s">
        <v>96</v>
      </c>
      <c r="F12" s="173" t="s">
        <v>97</v>
      </c>
      <c r="G12" s="198" t="s">
        <v>98</v>
      </c>
      <c r="H12" s="198" t="s">
        <v>99</v>
      </c>
      <c r="I12" s="35"/>
      <c r="J12" s="232"/>
      <c r="K12" s="232"/>
      <c r="M12" s="2"/>
      <c r="N12" s="2"/>
      <c r="P12" s="232"/>
      <c r="Q12" s="232"/>
      <c r="S12" s="974"/>
      <c r="T12" s="974"/>
      <c r="U12" s="974"/>
      <c r="V12" s="974"/>
    </row>
    <row r="13" spans="1:22" s="21" customFormat="1" ht="15.75" thickBot="1">
      <c r="B13" s="36"/>
      <c r="C13" s="50"/>
      <c r="D13" s="37"/>
      <c r="E13" s="111"/>
      <c r="F13" s="174"/>
      <c r="G13" s="200" t="s">
        <v>100</v>
      </c>
      <c r="H13" s="200" t="s">
        <v>100</v>
      </c>
      <c r="I13" s="38"/>
      <c r="J13" s="774"/>
      <c r="K13" s="774"/>
      <c r="M13" s="2"/>
      <c r="N13" s="2"/>
      <c r="P13" s="774"/>
      <c r="Q13" s="774"/>
      <c r="S13" s="972"/>
      <c r="T13" s="972"/>
      <c r="U13" s="972"/>
      <c r="V13" s="972"/>
    </row>
    <row r="14" spans="1:22" s="40" customFormat="1" ht="15" customHeight="1" thickTop="1">
      <c r="B14" s="56"/>
      <c r="C14" s="107"/>
      <c r="D14" s="57"/>
      <c r="E14" s="112"/>
      <c r="F14" s="175"/>
      <c r="G14" s="201"/>
      <c r="H14" s="201"/>
      <c r="I14" s="39"/>
      <c r="J14" s="776"/>
      <c r="K14" s="776"/>
      <c r="M14" s="2"/>
      <c r="N14" s="2"/>
      <c r="P14" s="776"/>
      <c r="Q14" s="776"/>
      <c r="S14" s="975"/>
      <c r="T14" s="975"/>
      <c r="U14" s="975"/>
      <c r="V14" s="975"/>
    </row>
    <row r="15" spans="1:22" s="8" customFormat="1" ht="20.100000000000001" customHeight="1">
      <c r="A15" s="4"/>
      <c r="B15" s="58"/>
      <c r="C15" s="59"/>
      <c r="D15" s="60" t="s">
        <v>51</v>
      </c>
      <c r="E15" s="61"/>
      <c r="F15" s="176"/>
      <c r="G15" s="70"/>
      <c r="H15" s="70"/>
      <c r="I15" s="5"/>
      <c r="J15" s="777"/>
      <c r="K15" s="806"/>
      <c r="M15" s="123"/>
      <c r="N15" s="123"/>
      <c r="P15" s="902"/>
      <c r="Q15" s="902"/>
      <c r="S15" s="976"/>
      <c r="T15" s="976"/>
      <c r="U15" s="976"/>
      <c r="V15" s="976"/>
    </row>
    <row r="16" spans="1:22" s="8" customFormat="1" ht="20.100000000000001" customHeight="1">
      <c r="A16" s="4"/>
      <c r="B16" s="62"/>
      <c r="C16" s="63"/>
      <c r="D16" s="64" t="s">
        <v>84</v>
      </c>
      <c r="E16" s="65"/>
      <c r="F16" s="177"/>
      <c r="G16" s="67"/>
      <c r="H16" s="67">
        <f>SUBTOTAL(9,H20:H1934)</f>
        <v>0</v>
      </c>
      <c r="I16" s="5"/>
      <c r="J16" s="230"/>
      <c r="K16" s="806"/>
      <c r="M16" s="123"/>
      <c r="N16" s="123"/>
      <c r="P16" s="902"/>
      <c r="Q16" s="902"/>
      <c r="S16" s="976"/>
      <c r="T16" s="976"/>
      <c r="U16" s="976"/>
      <c r="V16" s="976"/>
    </row>
    <row r="17" spans="1:27" s="8" customFormat="1" ht="6.75" customHeight="1">
      <c r="A17" s="4"/>
      <c r="B17" s="58"/>
      <c r="C17" s="59"/>
      <c r="D17" s="68"/>
      <c r="E17" s="61"/>
      <c r="F17" s="176"/>
      <c r="G17" s="70"/>
      <c r="H17" s="70"/>
      <c r="I17" s="5"/>
      <c r="J17" s="230"/>
      <c r="K17" s="806"/>
      <c r="M17" s="123"/>
      <c r="N17" s="123"/>
      <c r="P17" s="902"/>
      <c r="Q17" s="902"/>
      <c r="S17" s="976"/>
      <c r="T17" s="976"/>
      <c r="U17" s="976"/>
      <c r="V17" s="976"/>
    </row>
    <row r="18" spans="1:27" s="11" customFormat="1" ht="20.100000000000001" customHeight="1">
      <c r="A18" s="9"/>
      <c r="B18" s="71"/>
      <c r="C18" s="59"/>
      <c r="D18" s="72" t="s">
        <v>52</v>
      </c>
      <c r="E18" s="73"/>
      <c r="F18" s="178"/>
      <c r="G18" s="124">
        <f>H16/F19</f>
        <v>0</v>
      </c>
      <c r="H18" s="74"/>
      <c r="I18" s="10"/>
      <c r="J18" s="230"/>
      <c r="K18" s="806"/>
      <c r="M18" s="123"/>
      <c r="N18" s="123"/>
      <c r="P18" s="902"/>
      <c r="Q18" s="902"/>
      <c r="S18" s="976"/>
      <c r="T18" s="976"/>
      <c r="U18" s="976"/>
      <c r="V18" s="976"/>
    </row>
    <row r="19" spans="1:27" s="11" customFormat="1" ht="20.100000000000001" customHeight="1">
      <c r="A19" s="9"/>
      <c r="B19" s="71"/>
      <c r="C19" s="59"/>
      <c r="D19" s="72" t="s">
        <v>53</v>
      </c>
      <c r="E19" s="73"/>
      <c r="F19" s="179">
        <v>7112</v>
      </c>
      <c r="G19" s="202"/>
      <c r="H19" s="74"/>
      <c r="I19" s="10"/>
      <c r="J19" s="230"/>
      <c r="K19" s="806"/>
      <c r="M19" s="123"/>
      <c r="N19" s="123"/>
      <c r="P19" s="902"/>
      <c r="Q19" s="902"/>
      <c r="S19" s="976"/>
      <c r="T19" s="976"/>
      <c r="U19" s="976"/>
      <c r="V19" s="976"/>
    </row>
    <row r="20" spans="1:27" s="8" customFormat="1" ht="20.100000000000001" customHeight="1">
      <c r="A20" s="4"/>
      <c r="B20" s="432"/>
      <c r="C20" s="433"/>
      <c r="D20" s="434" t="s">
        <v>148</v>
      </c>
      <c r="E20" s="435"/>
      <c r="F20" s="436"/>
      <c r="G20" s="67"/>
      <c r="H20" s="438">
        <f>SUBTOTAL(9,H22:H292)</f>
        <v>0</v>
      </c>
      <c r="J20" s="807"/>
      <c r="K20" s="806"/>
      <c r="M20" s="123"/>
      <c r="N20" s="123"/>
      <c r="P20" s="902"/>
      <c r="Q20" s="902"/>
      <c r="S20" s="976"/>
      <c r="T20" s="976"/>
      <c r="U20" s="976"/>
      <c r="V20" s="976"/>
    </row>
    <row r="21" spans="1:27" s="11" customFormat="1">
      <c r="A21" s="9"/>
      <c r="B21" s="429"/>
      <c r="C21" s="170"/>
      <c r="D21" s="430"/>
      <c r="E21" s="327"/>
      <c r="F21" s="431"/>
      <c r="G21" s="88"/>
      <c r="H21" s="345"/>
      <c r="I21" s="10"/>
      <c r="J21" s="807"/>
      <c r="K21" s="806"/>
      <c r="M21" s="123"/>
      <c r="N21" s="123"/>
      <c r="P21" s="902"/>
      <c r="Q21" s="902"/>
      <c r="R21" s="350"/>
      <c r="S21" s="976"/>
      <c r="T21" s="976"/>
      <c r="U21" s="976"/>
      <c r="V21" s="976"/>
      <c r="AA21" s="350"/>
    </row>
    <row r="22" spans="1:27" s="12" customFormat="1" ht="15" customHeight="1">
      <c r="B22" s="346"/>
      <c r="C22" s="347"/>
      <c r="D22" s="447" t="s">
        <v>105</v>
      </c>
      <c r="E22" s="348"/>
      <c r="F22" s="349"/>
      <c r="G22" s="1434"/>
      <c r="H22" s="448">
        <f>SUBTOTAL(9,H23:H149)</f>
        <v>0</v>
      </c>
      <c r="I22" s="13"/>
      <c r="J22" s="230"/>
      <c r="K22" s="806"/>
      <c r="M22" s="864"/>
      <c r="N22" s="864"/>
      <c r="P22" s="783"/>
      <c r="Q22" s="783"/>
      <c r="S22" s="977"/>
      <c r="T22" s="977"/>
      <c r="U22" s="977"/>
      <c r="V22" s="977"/>
    </row>
    <row r="23" spans="1:27" s="355" customFormat="1" ht="12.75">
      <c r="A23" s="14"/>
      <c r="B23" s="723">
        <v>1</v>
      </c>
      <c r="C23" s="358"/>
      <c r="D23" s="145" t="s">
        <v>198</v>
      </c>
      <c r="E23" s="359"/>
      <c r="F23" s="360"/>
      <c r="G23" s="1435"/>
      <c r="H23" s="361">
        <f>SUBTOTAL(9,H24:H39)</f>
        <v>0</v>
      </c>
      <c r="I23" s="15"/>
      <c r="J23" s="375"/>
      <c r="K23" s="806"/>
      <c r="M23" s="375"/>
      <c r="N23" s="375"/>
      <c r="P23" s="375"/>
      <c r="Q23" s="375"/>
      <c r="R23" s="356"/>
      <c r="S23" s="971"/>
      <c r="T23" s="971"/>
      <c r="U23" s="971"/>
      <c r="V23" s="971"/>
      <c r="AA23" s="356"/>
    </row>
    <row r="24" spans="1:27" s="355" customFormat="1" ht="25.5">
      <c r="A24" s="14"/>
      <c r="B24" s="724"/>
      <c r="C24" s="363"/>
      <c r="D24" s="364" t="s">
        <v>199</v>
      </c>
      <c r="E24" s="327"/>
      <c r="F24" s="365"/>
      <c r="G24" s="872"/>
      <c r="H24" s="345"/>
      <c r="I24" s="15"/>
      <c r="J24" s="375"/>
      <c r="K24" s="806"/>
      <c r="M24" s="375"/>
      <c r="N24" s="375"/>
      <c r="P24" s="375"/>
      <c r="Q24" s="375"/>
      <c r="R24" s="356"/>
      <c r="S24" s="971"/>
      <c r="T24" s="971"/>
      <c r="U24" s="971"/>
      <c r="V24" s="971"/>
      <c r="AA24" s="356"/>
    </row>
    <row r="25" spans="1:27" s="355" customFormat="1" ht="12.75">
      <c r="A25" s="342"/>
      <c r="B25" s="725">
        <v>1.1000000000000001</v>
      </c>
      <c r="C25" s="637"/>
      <c r="D25" s="138" t="s">
        <v>200</v>
      </c>
      <c r="E25" s="327"/>
      <c r="F25" s="338"/>
      <c r="G25" s="872"/>
      <c r="H25" s="369">
        <f>SUBTOTAL(9,H26:H31)</f>
        <v>0</v>
      </c>
      <c r="I25" s="354"/>
      <c r="J25" s="123"/>
      <c r="K25" s="902"/>
      <c r="M25" s="375"/>
      <c r="N25" s="375"/>
      <c r="P25" s="375"/>
      <c r="Q25" s="375"/>
      <c r="R25" s="356"/>
      <c r="S25" s="1573"/>
      <c r="T25" s="1573"/>
      <c r="U25" s="1573"/>
      <c r="V25" s="1573"/>
      <c r="AA25" s="356"/>
    </row>
    <row r="26" spans="1:27" s="355" customFormat="1" ht="12.75">
      <c r="A26" s="342"/>
      <c r="B26" s="726"/>
      <c r="C26" s="1417" t="s">
        <v>39</v>
      </c>
      <c r="D26" s="371" t="s">
        <v>201</v>
      </c>
      <c r="E26" s="327" t="s">
        <v>14</v>
      </c>
      <c r="F26" s="338">
        <v>1650.16</v>
      </c>
      <c r="G26" s="872"/>
      <c r="H26" s="372">
        <f>F26*G26</f>
        <v>0</v>
      </c>
      <c r="I26" s="354"/>
      <c r="J26" s="123"/>
      <c r="K26" s="902"/>
      <c r="M26" s="375"/>
      <c r="N26" s="375"/>
      <c r="P26" s="375"/>
      <c r="Q26" s="375"/>
      <c r="R26" s="356"/>
      <c r="S26" s="1573"/>
      <c r="T26" s="1573"/>
      <c r="U26" s="1573"/>
      <c r="V26" s="1573"/>
      <c r="AA26" s="356"/>
    </row>
    <row r="27" spans="1:27" s="355" customFormat="1" ht="12.75">
      <c r="A27" s="342"/>
      <c r="B27" s="726"/>
      <c r="C27" s="1417" t="s">
        <v>35</v>
      </c>
      <c r="D27" s="371" t="s">
        <v>202</v>
      </c>
      <c r="E27" s="327" t="s">
        <v>14</v>
      </c>
      <c r="F27" s="338">
        <v>1607.86</v>
      </c>
      <c r="G27" s="872"/>
      <c r="H27" s="372">
        <f>F27*G27</f>
        <v>0</v>
      </c>
      <c r="I27" s="354"/>
      <c r="J27" s="123"/>
      <c r="K27" s="902"/>
      <c r="M27" s="375"/>
      <c r="N27" s="375"/>
      <c r="P27" s="375"/>
      <c r="Q27" s="375"/>
      <c r="R27" s="356"/>
      <c r="S27" s="1573"/>
      <c r="T27" s="1573"/>
      <c r="U27" s="1573"/>
      <c r="V27" s="1573"/>
      <c r="AA27" s="356"/>
    </row>
    <row r="28" spans="1:27" s="355" customFormat="1" ht="12.75">
      <c r="A28" s="342"/>
      <c r="B28" s="1416"/>
      <c r="C28" s="1417" t="s">
        <v>203</v>
      </c>
      <c r="D28" s="1418" t="s">
        <v>204</v>
      </c>
      <c r="E28" s="1419" t="s">
        <v>14</v>
      </c>
      <c r="F28" s="1420">
        <v>42.3</v>
      </c>
      <c r="G28" s="872"/>
      <c r="H28" s="1421"/>
      <c r="I28" s="354"/>
      <c r="J28" s="123"/>
      <c r="K28" s="902"/>
      <c r="M28" s="375"/>
      <c r="N28" s="375"/>
      <c r="P28" s="375"/>
      <c r="Q28" s="375"/>
      <c r="R28" s="356"/>
      <c r="S28" s="1573"/>
      <c r="T28" s="1573"/>
      <c r="U28" s="1573"/>
      <c r="V28" s="1573"/>
      <c r="AA28" s="356"/>
    </row>
    <row r="29" spans="1:27" s="355" customFormat="1" ht="12.75">
      <c r="A29" s="342"/>
      <c r="B29" s="726"/>
      <c r="C29" s="1417" t="s">
        <v>40</v>
      </c>
      <c r="D29" s="371" t="s">
        <v>205</v>
      </c>
      <c r="E29" s="327" t="s">
        <v>14</v>
      </c>
      <c r="F29" s="338">
        <v>525.11</v>
      </c>
      <c r="G29" s="872"/>
      <c r="H29" s="372">
        <f>F29*G29</f>
        <v>0</v>
      </c>
      <c r="I29" s="354"/>
      <c r="J29" s="123"/>
      <c r="K29" s="902"/>
      <c r="M29" s="375"/>
      <c r="N29" s="375"/>
      <c r="P29" s="375"/>
      <c r="Q29" s="375"/>
      <c r="R29" s="356"/>
      <c r="S29" s="1573"/>
      <c r="T29" s="1573"/>
      <c r="U29" s="1573"/>
      <c r="V29" s="1573"/>
      <c r="AA29" s="356"/>
    </row>
    <row r="30" spans="1:27" s="355" customFormat="1" ht="12.75">
      <c r="A30" s="342"/>
      <c r="B30" s="1574"/>
      <c r="C30" s="791" t="s">
        <v>41</v>
      </c>
      <c r="D30" s="961" t="s">
        <v>1001</v>
      </c>
      <c r="E30" s="962" t="s">
        <v>14</v>
      </c>
      <c r="F30" s="963">
        <v>962.45</v>
      </c>
      <c r="G30" s="872"/>
      <c r="H30" s="372"/>
      <c r="I30" s="354"/>
      <c r="J30" s="123"/>
      <c r="K30" s="902"/>
      <c r="M30" s="375"/>
      <c r="N30" s="375"/>
      <c r="P30" s="375"/>
      <c r="Q30" s="375"/>
      <c r="R30" s="356"/>
      <c r="S30" s="1573"/>
      <c r="T30" s="1573"/>
      <c r="U30" s="1573"/>
      <c r="V30" s="1573"/>
      <c r="AA30" s="356"/>
    </row>
    <row r="31" spans="1:27" s="355" customFormat="1" ht="12.75">
      <c r="A31" s="342"/>
      <c r="B31" s="726"/>
      <c r="C31" s="792"/>
      <c r="D31" s="371"/>
      <c r="E31" s="327"/>
      <c r="F31" s="338"/>
      <c r="G31" s="872"/>
      <c r="H31" s="372"/>
      <c r="I31" s="354"/>
      <c r="J31" s="123"/>
      <c r="K31" s="902"/>
      <c r="M31" s="375"/>
      <c r="N31" s="375"/>
      <c r="P31" s="375"/>
      <c r="Q31" s="375"/>
      <c r="R31" s="356"/>
      <c r="S31" s="1573"/>
      <c r="T31" s="1573"/>
      <c r="U31" s="1573"/>
      <c r="V31" s="1573"/>
      <c r="AA31" s="356"/>
    </row>
    <row r="32" spans="1:27" s="355" customFormat="1" ht="12.75">
      <c r="A32" s="14"/>
      <c r="B32" s="725">
        <v>1.2</v>
      </c>
      <c r="C32" s="793"/>
      <c r="D32" s="161" t="s">
        <v>206</v>
      </c>
      <c r="E32" s="327"/>
      <c r="F32" s="328"/>
      <c r="G32" s="872"/>
      <c r="H32" s="369">
        <f>SUBTOTAL(9,H33:H39)</f>
        <v>0</v>
      </c>
      <c r="I32" s="15"/>
      <c r="J32" s="375"/>
      <c r="K32" s="902"/>
      <c r="M32" s="375"/>
      <c r="N32" s="375"/>
      <c r="P32" s="375"/>
      <c r="Q32" s="375"/>
      <c r="R32" s="356"/>
      <c r="S32" s="1573"/>
      <c r="T32" s="1573"/>
      <c r="U32" s="1573"/>
      <c r="V32" s="1573"/>
      <c r="AA32" s="356"/>
    </row>
    <row r="33" spans="1:27" s="355" customFormat="1" ht="25.5">
      <c r="A33" s="14"/>
      <c r="B33" s="725"/>
      <c r="C33" s="793"/>
      <c r="D33" s="364" t="s">
        <v>1052</v>
      </c>
      <c r="E33" s="327"/>
      <c r="F33" s="328"/>
      <c r="G33" s="872"/>
      <c r="H33" s="369"/>
      <c r="I33" s="15"/>
      <c r="J33" s="375"/>
      <c r="K33" s="902"/>
      <c r="M33" s="375"/>
      <c r="N33" s="375"/>
      <c r="P33" s="375"/>
      <c r="Q33" s="375"/>
      <c r="R33" s="356"/>
      <c r="S33" s="1573"/>
      <c r="T33" s="1573"/>
      <c r="U33" s="1573"/>
      <c r="V33" s="1573"/>
      <c r="AA33" s="356"/>
    </row>
    <row r="34" spans="1:27" s="355" customFormat="1" ht="12.75">
      <c r="A34" s="342"/>
      <c r="B34" s="726"/>
      <c r="C34" s="791" t="s">
        <v>39</v>
      </c>
      <c r="D34" s="373" t="s">
        <v>1050</v>
      </c>
      <c r="E34" s="327" t="s">
        <v>14</v>
      </c>
      <c r="F34" s="338">
        <v>876.06</v>
      </c>
      <c r="G34" s="872"/>
      <c r="H34" s="372">
        <f>F34*G34</f>
        <v>0</v>
      </c>
      <c r="I34" s="354"/>
      <c r="J34" s="123"/>
      <c r="K34" s="902"/>
      <c r="L34" s="356"/>
      <c r="M34" s="375"/>
      <c r="N34" s="375"/>
      <c r="P34" s="375"/>
      <c r="Q34" s="375"/>
      <c r="R34" s="356"/>
      <c r="S34" s="1573"/>
      <c r="T34" s="1573"/>
      <c r="U34" s="1573"/>
      <c r="V34" s="1573"/>
      <c r="AA34" s="356"/>
    </row>
    <row r="35" spans="1:27" s="355" customFormat="1" ht="12.75">
      <c r="A35" s="342"/>
      <c r="B35" s="726"/>
      <c r="C35" s="791" t="s">
        <v>35</v>
      </c>
      <c r="D35" s="373" t="s">
        <v>1051</v>
      </c>
      <c r="E35" s="327" t="s">
        <v>14</v>
      </c>
      <c r="F35" s="338">
        <v>21.23</v>
      </c>
      <c r="G35" s="872"/>
      <c r="H35" s="372">
        <f>F35*G35</f>
        <v>0</v>
      </c>
      <c r="I35" s="354"/>
      <c r="J35" s="123"/>
      <c r="K35" s="902"/>
      <c r="M35" s="375"/>
      <c r="N35" s="375"/>
      <c r="P35" s="375"/>
      <c r="Q35" s="375"/>
      <c r="R35" s="356"/>
      <c r="S35" s="1573"/>
      <c r="T35" s="1573"/>
      <c r="U35" s="1573"/>
      <c r="V35" s="1573"/>
      <c r="AA35" s="356"/>
    </row>
    <row r="36" spans="1:27" s="355" customFormat="1" ht="12.75">
      <c r="A36" s="342"/>
      <c r="B36" s="726"/>
      <c r="C36" s="791" t="s">
        <v>203</v>
      </c>
      <c r="D36" s="374" t="s">
        <v>207</v>
      </c>
      <c r="E36" s="327" t="s">
        <v>12</v>
      </c>
      <c r="F36" s="338">
        <v>7144</v>
      </c>
      <c r="G36" s="872"/>
      <c r="H36" s="372">
        <f>F36*G36</f>
        <v>0</v>
      </c>
      <c r="I36" s="354"/>
      <c r="J36" s="123"/>
      <c r="K36" s="902"/>
      <c r="M36" s="375"/>
      <c r="N36" s="375"/>
      <c r="P36" s="375"/>
      <c r="Q36" s="375"/>
      <c r="R36" s="356"/>
      <c r="S36" s="1573"/>
      <c r="T36" s="1573"/>
      <c r="U36" s="1573"/>
      <c r="V36" s="1573"/>
      <c r="AA36" s="356"/>
    </row>
    <row r="37" spans="1:27" s="355" customFormat="1" ht="12.75">
      <c r="A37" s="342"/>
      <c r="B37" s="726"/>
      <c r="C37" s="791" t="s">
        <v>40</v>
      </c>
      <c r="D37" s="374" t="s">
        <v>208</v>
      </c>
      <c r="E37" s="327" t="s">
        <v>12</v>
      </c>
      <c r="F37" s="338">
        <v>7144</v>
      </c>
      <c r="G37" s="872"/>
      <c r="H37" s="372">
        <f>F37*G37</f>
        <v>0</v>
      </c>
      <c r="I37" s="354"/>
      <c r="J37" s="123"/>
      <c r="K37" s="902"/>
      <c r="L37" s="375"/>
      <c r="M37" s="375"/>
      <c r="N37" s="375"/>
      <c r="P37" s="375"/>
      <c r="Q37" s="375"/>
      <c r="R37" s="356"/>
      <c r="S37" s="1573"/>
      <c r="T37" s="1573"/>
      <c r="U37" s="1573"/>
      <c r="V37" s="1573"/>
      <c r="AA37" s="356"/>
    </row>
    <row r="38" spans="1:27" s="355" customFormat="1" ht="12.75">
      <c r="A38" s="342"/>
      <c r="B38" s="726"/>
      <c r="C38" s="791" t="s">
        <v>41</v>
      </c>
      <c r="D38" s="371" t="s">
        <v>1053</v>
      </c>
      <c r="E38" s="327" t="s">
        <v>0</v>
      </c>
      <c r="F38" s="338">
        <v>292</v>
      </c>
      <c r="G38" s="872"/>
      <c r="H38" s="372">
        <f>F38*G38</f>
        <v>0</v>
      </c>
      <c r="I38" s="354"/>
      <c r="J38" s="123"/>
      <c r="K38" s="806"/>
      <c r="L38" s="375"/>
      <c r="M38" s="375"/>
      <c r="N38" s="375"/>
      <c r="P38" s="375"/>
      <c r="Q38" s="375"/>
      <c r="R38" s="356"/>
      <c r="S38" s="971"/>
      <c r="T38" s="971"/>
      <c r="U38" s="971"/>
      <c r="V38" s="971"/>
      <c r="AA38" s="356"/>
    </row>
    <row r="39" spans="1:27" s="355" customFormat="1" ht="12.75">
      <c r="A39" s="342"/>
      <c r="B39" s="726"/>
      <c r="C39" s="792"/>
      <c r="D39" s="371"/>
      <c r="E39" s="327"/>
      <c r="F39" s="338"/>
      <c r="G39" s="872"/>
      <c r="H39" s="372"/>
      <c r="I39" s="354"/>
      <c r="J39" s="123"/>
      <c r="K39" s="806"/>
      <c r="M39" s="375"/>
      <c r="N39" s="375"/>
      <c r="P39" s="375"/>
      <c r="Q39" s="375"/>
      <c r="R39" s="356"/>
      <c r="S39" s="971"/>
      <c r="T39" s="971"/>
      <c r="U39" s="971"/>
      <c r="V39" s="971"/>
      <c r="AA39" s="356"/>
    </row>
    <row r="40" spans="1:27" s="355" customFormat="1" ht="12.75">
      <c r="A40" s="14"/>
      <c r="B40" s="727">
        <v>2</v>
      </c>
      <c r="C40" s="144"/>
      <c r="D40" s="145" t="s">
        <v>23</v>
      </c>
      <c r="E40" s="359"/>
      <c r="F40" s="360"/>
      <c r="G40" s="1435"/>
      <c r="H40" s="378">
        <f>SUBTOTAL(9,H41:H119)</f>
        <v>0</v>
      </c>
      <c r="I40" s="15"/>
      <c r="J40" s="375"/>
      <c r="K40" s="806"/>
      <c r="M40" s="375"/>
      <c r="N40" s="375"/>
      <c r="P40" s="375"/>
      <c r="Q40" s="375"/>
      <c r="R40" s="356"/>
      <c r="S40" s="971"/>
      <c r="T40" s="971"/>
      <c r="U40" s="971"/>
      <c r="V40" s="971"/>
      <c r="AA40" s="356"/>
    </row>
    <row r="41" spans="1:27" s="379" customFormat="1" ht="12.75">
      <c r="B41" s="725">
        <v>2.1</v>
      </c>
      <c r="C41" s="794"/>
      <c r="D41" s="138" t="s">
        <v>209</v>
      </c>
      <c r="E41" s="380"/>
      <c r="F41" s="380"/>
      <c r="G41" s="1436"/>
      <c r="H41" s="369">
        <f>SUBTOTAL(9,H42:H114)</f>
        <v>0</v>
      </c>
      <c r="I41" s="382"/>
      <c r="J41" s="778"/>
      <c r="K41" s="806"/>
      <c r="M41" s="123"/>
      <c r="N41" s="123"/>
      <c r="P41" s="778"/>
      <c r="Q41" s="375"/>
      <c r="R41" s="383"/>
      <c r="S41" s="978"/>
      <c r="T41" s="978"/>
      <c r="U41" s="978"/>
      <c r="V41" s="978"/>
      <c r="AA41" s="383"/>
    </row>
    <row r="42" spans="1:27" s="355" customFormat="1" ht="12.75">
      <c r="A42" s="342"/>
      <c r="B42" s="725" t="s">
        <v>210</v>
      </c>
      <c r="C42" s="792"/>
      <c r="D42" s="384" t="s">
        <v>211</v>
      </c>
      <c r="E42" s="327"/>
      <c r="F42" s="338"/>
      <c r="G42" s="872"/>
      <c r="H42" s="372"/>
      <c r="I42" s="354"/>
      <c r="J42" s="123"/>
      <c r="K42" s="902"/>
      <c r="M42" s="375"/>
      <c r="N42" s="375"/>
      <c r="P42" s="375"/>
      <c r="Q42" s="375"/>
      <c r="R42" s="356"/>
      <c r="S42" s="1573"/>
      <c r="T42" s="1573"/>
      <c r="U42" s="1573"/>
      <c r="V42" s="1573"/>
      <c r="AA42" s="356"/>
    </row>
    <row r="43" spans="1:27" s="355" customFormat="1" ht="25.5">
      <c r="A43" s="342"/>
      <c r="B43" s="725"/>
      <c r="C43" s="792"/>
      <c r="D43" s="385" t="s">
        <v>212</v>
      </c>
      <c r="E43" s="327"/>
      <c r="F43" s="338"/>
      <c r="G43" s="872"/>
      <c r="H43" s="372"/>
      <c r="I43" s="354"/>
      <c r="J43" s="123"/>
      <c r="K43" s="902"/>
      <c r="M43" s="375"/>
      <c r="N43" s="375"/>
      <c r="P43" s="375"/>
      <c r="Q43" s="375"/>
      <c r="R43" s="356"/>
      <c r="S43" s="1573"/>
      <c r="T43" s="1573"/>
      <c r="U43" s="1573"/>
      <c r="V43" s="1573"/>
      <c r="AA43" s="356"/>
    </row>
    <row r="44" spans="1:27" s="355" customFormat="1" ht="12.75">
      <c r="A44" s="342"/>
      <c r="B44" s="725"/>
      <c r="C44" s="791" t="s">
        <v>39</v>
      </c>
      <c r="D44" s="371" t="s">
        <v>213</v>
      </c>
      <c r="E44" s="327" t="s">
        <v>14</v>
      </c>
      <c r="F44" s="338">
        <v>5.0999999999999996</v>
      </c>
      <c r="G44" s="872"/>
      <c r="H44" s="372">
        <f t="shared" ref="H44:H54" si="0">F44*G44</f>
        <v>0</v>
      </c>
      <c r="I44" s="354"/>
      <c r="J44" s="123"/>
      <c r="K44" s="902"/>
      <c r="L44" s="356"/>
      <c r="M44" s="375"/>
      <c r="N44" s="375"/>
      <c r="P44" s="375"/>
      <c r="Q44" s="375"/>
      <c r="R44" s="356"/>
      <c r="S44" s="1573"/>
      <c r="T44" s="1573"/>
      <c r="U44" s="1573"/>
      <c r="V44" s="1573"/>
      <c r="AA44" s="356"/>
    </row>
    <row r="45" spans="1:27" s="355" customFormat="1" ht="12.75">
      <c r="A45" s="342"/>
      <c r="B45" s="725"/>
      <c r="C45" s="791" t="s">
        <v>35</v>
      </c>
      <c r="D45" s="371" t="s">
        <v>214</v>
      </c>
      <c r="E45" s="327" t="s">
        <v>14</v>
      </c>
      <c r="F45" s="338">
        <v>94.02</v>
      </c>
      <c r="G45" s="872"/>
      <c r="H45" s="372">
        <f t="shared" si="0"/>
        <v>0</v>
      </c>
      <c r="I45" s="354"/>
      <c r="J45" s="123"/>
      <c r="K45" s="902"/>
      <c r="L45" s="356"/>
      <c r="M45" s="375"/>
      <c r="N45" s="375"/>
      <c r="P45" s="375"/>
      <c r="Q45" s="375"/>
      <c r="R45" s="356"/>
      <c r="S45" s="1573"/>
      <c r="T45" s="1573"/>
      <c r="U45" s="1573"/>
      <c r="V45" s="1573"/>
      <c r="AA45" s="356"/>
    </row>
    <row r="46" spans="1:27" s="355" customFormat="1" ht="12.75">
      <c r="A46" s="342"/>
      <c r="B46" s="725"/>
      <c r="C46" s="791" t="s">
        <v>203</v>
      </c>
      <c r="D46" s="371" t="s">
        <v>215</v>
      </c>
      <c r="E46" s="327" t="s">
        <v>14</v>
      </c>
      <c r="F46" s="338">
        <v>46.55</v>
      </c>
      <c r="G46" s="872"/>
      <c r="H46" s="372">
        <f t="shared" si="0"/>
        <v>0</v>
      </c>
      <c r="I46" s="354"/>
      <c r="J46" s="123"/>
      <c r="K46" s="902"/>
      <c r="L46" s="356"/>
      <c r="M46" s="375"/>
      <c r="N46" s="375"/>
      <c r="P46" s="375"/>
      <c r="Q46" s="375"/>
      <c r="R46" s="356"/>
      <c r="S46" s="1573"/>
      <c r="T46" s="1573"/>
      <c r="U46" s="1573"/>
      <c r="V46" s="1573"/>
      <c r="AA46" s="356"/>
    </row>
    <row r="47" spans="1:27" s="355" customFormat="1" ht="12.75">
      <c r="A47" s="342"/>
      <c r="B47" s="725"/>
      <c r="C47" s="791" t="s">
        <v>40</v>
      </c>
      <c r="D47" s="371" t="s">
        <v>216</v>
      </c>
      <c r="E47" s="327" t="s">
        <v>14</v>
      </c>
      <c r="F47" s="338">
        <v>40.93</v>
      </c>
      <c r="G47" s="872"/>
      <c r="H47" s="372">
        <f t="shared" si="0"/>
        <v>0</v>
      </c>
      <c r="I47" s="354"/>
      <c r="J47" s="123"/>
      <c r="K47" s="902"/>
      <c r="L47" s="356"/>
      <c r="M47" s="375"/>
      <c r="N47" s="375"/>
      <c r="P47" s="375"/>
      <c r="Q47" s="375"/>
      <c r="R47" s="356"/>
      <c r="S47" s="1573"/>
      <c r="T47" s="1573"/>
      <c r="U47" s="1573"/>
      <c r="V47" s="1573"/>
      <c r="AA47" s="356"/>
    </row>
    <row r="48" spans="1:27" s="355" customFormat="1" ht="12.75">
      <c r="A48" s="342"/>
      <c r="B48" s="725"/>
      <c r="C48" s="791" t="s">
        <v>41</v>
      </c>
      <c r="D48" s="371" t="s">
        <v>217</v>
      </c>
      <c r="E48" s="327" t="s">
        <v>14</v>
      </c>
      <c r="F48" s="338">
        <v>51.2</v>
      </c>
      <c r="G48" s="872"/>
      <c r="H48" s="372">
        <f t="shared" si="0"/>
        <v>0</v>
      </c>
      <c r="I48" s="354"/>
      <c r="J48" s="123"/>
      <c r="K48" s="902"/>
      <c r="L48" s="356"/>
      <c r="M48" s="375"/>
      <c r="N48" s="375"/>
      <c r="P48" s="375"/>
      <c r="Q48" s="375"/>
      <c r="R48" s="356"/>
      <c r="S48" s="1573"/>
      <c r="T48" s="1573"/>
      <c r="U48" s="1573"/>
      <c r="V48" s="1573"/>
      <c r="AA48" s="356"/>
    </row>
    <row r="49" spans="1:27" s="355" customFormat="1" ht="12.75">
      <c r="A49" s="342"/>
      <c r="B49" s="725"/>
      <c r="C49" s="791" t="s">
        <v>42</v>
      </c>
      <c r="D49" s="371" t="s">
        <v>218</v>
      </c>
      <c r="E49" s="327" t="s">
        <v>14</v>
      </c>
      <c r="F49" s="338">
        <v>11.47</v>
      </c>
      <c r="G49" s="872"/>
      <c r="H49" s="372">
        <f t="shared" si="0"/>
        <v>0</v>
      </c>
      <c r="I49" s="354"/>
      <c r="J49" s="123"/>
      <c r="K49" s="902"/>
      <c r="L49" s="356"/>
      <c r="M49" s="375"/>
      <c r="N49" s="375"/>
      <c r="P49" s="375"/>
      <c r="Q49" s="375"/>
      <c r="R49" s="356"/>
      <c r="S49" s="1573"/>
      <c r="T49" s="1573"/>
      <c r="U49" s="1573"/>
      <c r="V49" s="1573"/>
      <c r="AA49" s="356"/>
    </row>
    <row r="50" spans="1:27" s="355" customFormat="1" ht="12.75">
      <c r="A50" s="342"/>
      <c r="B50" s="725"/>
      <c r="C50" s="791" t="s">
        <v>43</v>
      </c>
      <c r="D50" s="371" t="s">
        <v>219</v>
      </c>
      <c r="E50" s="327" t="s">
        <v>14</v>
      </c>
      <c r="F50" s="338">
        <v>14.75</v>
      </c>
      <c r="G50" s="872"/>
      <c r="H50" s="372">
        <f t="shared" si="0"/>
        <v>0</v>
      </c>
      <c r="I50" s="354"/>
      <c r="J50" s="123"/>
      <c r="K50" s="902"/>
      <c r="L50" s="356"/>
      <c r="M50" s="375"/>
      <c r="N50" s="375"/>
      <c r="P50" s="375"/>
      <c r="Q50" s="375"/>
      <c r="R50" s="356"/>
      <c r="S50" s="1573"/>
      <c r="T50" s="1573"/>
      <c r="U50" s="1573"/>
      <c r="V50" s="1573"/>
      <c r="AA50" s="356"/>
    </row>
    <row r="51" spans="1:27" s="355" customFormat="1" ht="12.75">
      <c r="A51" s="342"/>
      <c r="B51" s="725"/>
      <c r="C51" s="791" t="s">
        <v>44</v>
      </c>
      <c r="D51" s="371" t="s">
        <v>220</v>
      </c>
      <c r="E51" s="327" t="s">
        <v>14</v>
      </c>
      <c r="F51" s="338">
        <v>19.03</v>
      </c>
      <c r="G51" s="872"/>
      <c r="H51" s="372">
        <f t="shared" si="0"/>
        <v>0</v>
      </c>
      <c r="I51" s="354"/>
      <c r="J51" s="123"/>
      <c r="K51" s="902"/>
      <c r="L51" s="356"/>
      <c r="M51" s="375"/>
      <c r="N51" s="375"/>
      <c r="P51" s="375"/>
      <c r="Q51" s="375"/>
      <c r="R51" s="356"/>
      <c r="S51" s="1573"/>
      <c r="T51" s="1573"/>
      <c r="U51" s="1573"/>
      <c r="V51" s="1573"/>
      <c r="AA51" s="356"/>
    </row>
    <row r="52" spans="1:27" s="355" customFormat="1" ht="12.75">
      <c r="A52" s="342"/>
      <c r="B52" s="725"/>
      <c r="C52" s="791" t="s">
        <v>45</v>
      </c>
      <c r="D52" s="371" t="s">
        <v>221</v>
      </c>
      <c r="E52" s="327" t="s">
        <v>14</v>
      </c>
      <c r="F52" s="338">
        <v>9.5</v>
      </c>
      <c r="G52" s="872"/>
      <c r="H52" s="372">
        <f t="shared" si="0"/>
        <v>0</v>
      </c>
      <c r="I52" s="354"/>
      <c r="J52" s="123"/>
      <c r="K52" s="902"/>
      <c r="L52" s="356"/>
      <c r="M52" s="375"/>
      <c r="N52" s="375"/>
      <c r="P52" s="375"/>
      <c r="Q52" s="375"/>
      <c r="R52" s="356"/>
      <c r="S52" s="1573"/>
      <c r="T52" s="1573"/>
      <c r="U52" s="1576"/>
      <c r="V52" s="1573"/>
      <c r="AA52" s="356"/>
    </row>
    <row r="53" spans="1:27" s="355" customFormat="1" ht="12.75">
      <c r="A53" s="342"/>
      <c r="B53" s="725"/>
      <c r="C53" s="791" t="s">
        <v>46</v>
      </c>
      <c r="D53" s="371" t="s">
        <v>222</v>
      </c>
      <c r="E53" s="327" t="s">
        <v>14</v>
      </c>
      <c r="F53" s="338">
        <v>13.44</v>
      </c>
      <c r="G53" s="872"/>
      <c r="H53" s="372">
        <f t="shared" si="0"/>
        <v>0</v>
      </c>
      <c r="I53" s="354"/>
      <c r="J53" s="123"/>
      <c r="K53" s="902"/>
      <c r="L53" s="356"/>
      <c r="M53" s="375"/>
      <c r="N53" s="375"/>
      <c r="P53" s="375"/>
      <c r="Q53" s="375"/>
      <c r="R53" s="356"/>
      <c r="S53" s="1573"/>
      <c r="T53" s="1573"/>
      <c r="U53" s="1573"/>
      <c r="V53" s="1573"/>
      <c r="AA53" s="356"/>
    </row>
    <row r="54" spans="1:27" s="355" customFormat="1" ht="12.75">
      <c r="A54" s="342"/>
      <c r="B54" s="725"/>
      <c r="C54" s="791" t="s">
        <v>47</v>
      </c>
      <c r="D54" s="371" t="s">
        <v>223</v>
      </c>
      <c r="E54" s="327" t="s">
        <v>14</v>
      </c>
      <c r="F54" s="338">
        <v>15.07</v>
      </c>
      <c r="G54" s="872"/>
      <c r="H54" s="372">
        <f t="shared" si="0"/>
        <v>0</v>
      </c>
      <c r="I54" s="354"/>
      <c r="J54" s="123"/>
      <c r="K54" s="902"/>
      <c r="L54" s="356"/>
      <c r="M54" s="375"/>
      <c r="N54" s="375"/>
      <c r="P54" s="375"/>
      <c r="Q54" s="375"/>
      <c r="R54" s="356"/>
      <c r="S54" s="1573"/>
      <c r="T54" s="1573"/>
      <c r="U54" s="1573"/>
      <c r="V54" s="1573"/>
      <c r="AA54" s="356"/>
    </row>
    <row r="55" spans="1:27" s="355" customFormat="1" ht="12.75">
      <c r="A55" s="342"/>
      <c r="B55" s="725" t="s">
        <v>210</v>
      </c>
      <c r="C55" s="792"/>
      <c r="D55" s="384" t="s">
        <v>224</v>
      </c>
      <c r="E55" s="327"/>
      <c r="F55" s="338"/>
      <c r="G55" s="872"/>
      <c r="H55" s="372"/>
      <c r="I55" s="354"/>
      <c r="J55" s="123"/>
      <c r="K55" s="902"/>
      <c r="M55" s="375"/>
      <c r="N55" s="375"/>
      <c r="P55" s="375"/>
      <c r="Q55" s="375"/>
      <c r="R55" s="356"/>
      <c r="S55" s="1573"/>
      <c r="T55" s="1573"/>
      <c r="U55" s="1573"/>
      <c r="V55" s="1573"/>
      <c r="AA55" s="356"/>
    </row>
    <row r="56" spans="1:27" s="355" customFormat="1" ht="25.5">
      <c r="A56" s="342"/>
      <c r="B56" s="725"/>
      <c r="C56" s="792"/>
      <c r="D56" s="385" t="s">
        <v>225</v>
      </c>
      <c r="E56" s="327"/>
      <c r="F56" s="338"/>
      <c r="G56" s="872"/>
      <c r="H56" s="372"/>
      <c r="I56" s="354"/>
      <c r="J56" s="123"/>
      <c r="K56" s="902"/>
      <c r="M56" s="375"/>
      <c r="N56" s="375"/>
      <c r="P56" s="375"/>
      <c r="Q56" s="375"/>
      <c r="R56" s="356"/>
      <c r="S56" s="1573"/>
      <c r="T56" s="1573"/>
      <c r="U56" s="1573"/>
      <c r="V56" s="1573"/>
      <c r="AA56" s="356"/>
    </row>
    <row r="57" spans="1:27" s="355" customFormat="1" ht="12.75">
      <c r="A57" s="342"/>
      <c r="B57" s="725"/>
      <c r="C57" s="637" t="s">
        <v>39</v>
      </c>
      <c r="D57" s="371" t="s">
        <v>226</v>
      </c>
      <c r="E57" s="327" t="s">
        <v>14</v>
      </c>
      <c r="F57" s="338">
        <v>3.81</v>
      </c>
      <c r="G57" s="872"/>
      <c r="H57" s="372">
        <f>F57*G57</f>
        <v>0</v>
      </c>
      <c r="I57" s="354"/>
      <c r="J57" s="123"/>
      <c r="K57" s="902"/>
      <c r="M57" s="375"/>
      <c r="N57" s="375"/>
      <c r="P57" s="375"/>
      <c r="Q57" s="375"/>
      <c r="R57" s="356"/>
      <c r="S57" s="1573"/>
      <c r="T57" s="1573"/>
      <c r="U57" s="1573"/>
      <c r="V57" s="1573"/>
      <c r="AA57" s="356"/>
    </row>
    <row r="58" spans="1:27" s="355" customFormat="1" ht="12.75">
      <c r="A58" s="342"/>
      <c r="B58" s="725" t="s">
        <v>227</v>
      </c>
      <c r="C58" s="792"/>
      <c r="D58" s="388" t="s">
        <v>228</v>
      </c>
      <c r="E58" s="327"/>
      <c r="F58" s="338"/>
      <c r="G58" s="872"/>
      <c r="H58" s="369"/>
      <c r="I58" s="354"/>
      <c r="J58" s="123"/>
      <c r="K58" s="902"/>
      <c r="M58" s="375"/>
      <c r="N58" s="375"/>
      <c r="P58" s="375"/>
      <c r="Q58" s="375"/>
      <c r="R58" s="356"/>
      <c r="S58" s="1573"/>
      <c r="T58" s="1573"/>
      <c r="U58" s="1573"/>
      <c r="V58" s="1573"/>
      <c r="AA58" s="356"/>
    </row>
    <row r="59" spans="1:27" s="355" customFormat="1" ht="25.5">
      <c r="A59" s="342"/>
      <c r="B59" s="725"/>
      <c r="C59" s="792"/>
      <c r="D59" s="385" t="s">
        <v>229</v>
      </c>
      <c r="E59" s="327"/>
      <c r="F59" s="338"/>
      <c r="G59" s="872"/>
      <c r="H59" s="369"/>
      <c r="I59" s="354"/>
      <c r="J59" s="123"/>
      <c r="K59" s="902"/>
      <c r="M59" s="375"/>
      <c r="N59" s="375"/>
      <c r="P59" s="375"/>
      <c r="Q59" s="375"/>
      <c r="R59" s="356"/>
      <c r="S59" s="1573"/>
      <c r="T59" s="1573"/>
      <c r="U59" s="1573"/>
      <c r="V59" s="1573"/>
      <c r="AA59" s="356"/>
    </row>
    <row r="60" spans="1:27" s="355" customFormat="1" ht="12.75">
      <c r="A60" s="342"/>
      <c r="B60" s="726"/>
      <c r="C60" s="637" t="s">
        <v>39</v>
      </c>
      <c r="D60" s="371" t="s">
        <v>230</v>
      </c>
      <c r="E60" s="327" t="s">
        <v>14</v>
      </c>
      <c r="F60" s="338">
        <v>109.03</v>
      </c>
      <c r="G60" s="872"/>
      <c r="H60" s="372">
        <f>F60*G60</f>
        <v>0</v>
      </c>
      <c r="I60" s="354"/>
      <c r="J60" s="123"/>
      <c r="K60" s="902"/>
      <c r="L60" s="356"/>
      <c r="M60" s="375"/>
      <c r="N60" s="375"/>
      <c r="P60" s="375"/>
      <c r="Q60" s="375"/>
      <c r="R60" s="356"/>
      <c r="S60" s="1573"/>
      <c r="T60" s="1573"/>
      <c r="U60" s="1573"/>
      <c r="V60" s="1573"/>
      <c r="AA60" s="356"/>
    </row>
    <row r="61" spans="1:27" s="355" customFormat="1" ht="12.75">
      <c r="A61" s="342"/>
      <c r="B61" s="725"/>
      <c r="C61" s="637" t="s">
        <v>35</v>
      </c>
      <c r="D61" s="371" t="s">
        <v>231</v>
      </c>
      <c r="E61" s="327" t="s">
        <v>14</v>
      </c>
      <c r="F61" s="338">
        <v>7.63</v>
      </c>
      <c r="G61" s="872"/>
      <c r="H61" s="372">
        <f>F61*G61</f>
        <v>0</v>
      </c>
      <c r="I61" s="354"/>
      <c r="J61" s="123"/>
      <c r="K61" s="902"/>
      <c r="L61" s="356"/>
      <c r="M61" s="375"/>
      <c r="N61" s="375"/>
      <c r="P61" s="375"/>
      <c r="Q61" s="375"/>
      <c r="R61" s="356"/>
      <c r="S61" s="1573"/>
      <c r="T61" s="1573"/>
      <c r="U61" s="1573"/>
      <c r="V61" s="1573"/>
      <c r="AA61" s="356"/>
    </row>
    <row r="62" spans="1:27" s="355" customFormat="1" ht="12.75">
      <c r="A62" s="342"/>
      <c r="B62" s="725" t="s">
        <v>232</v>
      </c>
      <c r="C62" s="792"/>
      <c r="D62" s="388" t="s">
        <v>233</v>
      </c>
      <c r="E62" s="327"/>
      <c r="F62" s="338"/>
      <c r="G62" s="872"/>
      <c r="H62" s="369"/>
      <c r="I62" s="354"/>
      <c r="J62" s="123"/>
      <c r="K62" s="902"/>
      <c r="M62" s="375"/>
      <c r="N62" s="375"/>
      <c r="P62" s="375"/>
      <c r="Q62" s="375"/>
      <c r="R62" s="356"/>
      <c r="S62" s="1573"/>
      <c r="T62" s="1573"/>
      <c r="U62" s="1573"/>
      <c r="V62" s="1573"/>
      <c r="AA62" s="356"/>
    </row>
    <row r="63" spans="1:27" s="355" customFormat="1" ht="25.5">
      <c r="A63" s="342"/>
      <c r="B63" s="725"/>
      <c r="C63" s="792"/>
      <c r="D63" s="385" t="s">
        <v>234</v>
      </c>
      <c r="E63" s="327"/>
      <c r="F63" s="338"/>
      <c r="G63" s="872"/>
      <c r="H63" s="369"/>
      <c r="I63" s="354"/>
      <c r="J63" s="123"/>
      <c r="K63" s="902"/>
      <c r="M63" s="375"/>
      <c r="N63" s="375"/>
      <c r="P63" s="375"/>
      <c r="Q63" s="375"/>
      <c r="R63" s="356"/>
      <c r="S63" s="1573"/>
      <c r="T63" s="1573"/>
      <c r="U63" s="1573"/>
      <c r="V63" s="1573"/>
      <c r="AA63" s="356"/>
    </row>
    <row r="64" spans="1:27" s="355" customFormat="1" ht="12.75">
      <c r="A64" s="342"/>
      <c r="B64" s="726"/>
      <c r="C64" s="637" t="s">
        <v>39</v>
      </c>
      <c r="D64" s="371" t="s">
        <v>235</v>
      </c>
      <c r="E64" s="327" t="s">
        <v>14</v>
      </c>
      <c r="F64" s="338">
        <v>688.98</v>
      </c>
      <c r="G64" s="872"/>
      <c r="H64" s="372">
        <f>F64*G64</f>
        <v>0</v>
      </c>
      <c r="I64" s="354"/>
      <c r="J64" s="123"/>
      <c r="K64" s="902"/>
      <c r="L64" s="356"/>
      <c r="M64" s="375"/>
      <c r="N64" s="375"/>
      <c r="P64" s="375"/>
      <c r="Q64" s="375"/>
      <c r="R64" s="356"/>
      <c r="S64" s="1573"/>
      <c r="T64" s="1573"/>
      <c r="U64" s="1573"/>
      <c r="V64" s="1573"/>
      <c r="AA64" s="356"/>
    </row>
    <row r="65" spans="1:38" s="355" customFormat="1" ht="12.75">
      <c r="A65" s="342"/>
      <c r="B65" s="725" t="s">
        <v>236</v>
      </c>
      <c r="C65" s="502"/>
      <c r="D65" s="388" t="s">
        <v>237</v>
      </c>
      <c r="E65" s="389"/>
      <c r="F65" s="338"/>
      <c r="G65" s="872"/>
      <c r="H65" s="372"/>
      <c r="I65" s="354"/>
      <c r="J65" s="123"/>
      <c r="K65" s="902"/>
      <c r="M65" s="375"/>
      <c r="N65" s="375"/>
      <c r="P65" s="375"/>
      <c r="Q65" s="375"/>
      <c r="R65" s="356"/>
      <c r="S65" s="1573"/>
      <c r="T65" s="1573"/>
      <c r="U65" s="1573"/>
      <c r="V65" s="1573"/>
      <c r="AA65" s="356"/>
    </row>
    <row r="66" spans="1:38" s="355" customFormat="1" ht="25.5">
      <c r="A66" s="342"/>
      <c r="B66" s="725"/>
      <c r="C66" s="502"/>
      <c r="D66" s="385" t="s">
        <v>238</v>
      </c>
      <c r="E66" s="389"/>
      <c r="F66" s="338"/>
      <c r="G66" s="872"/>
      <c r="H66" s="372"/>
      <c r="I66" s="354"/>
      <c r="J66" s="123"/>
      <c r="K66" s="902"/>
      <c r="M66" s="375"/>
      <c r="N66" s="375"/>
      <c r="P66" s="375"/>
      <c r="Q66" s="375"/>
      <c r="R66" s="356"/>
      <c r="S66" s="1573"/>
      <c r="T66" s="1573"/>
      <c r="U66" s="1573"/>
      <c r="V66" s="1573"/>
      <c r="AA66" s="356"/>
    </row>
    <row r="67" spans="1:38" s="355" customFormat="1" ht="12.75">
      <c r="A67" s="342"/>
      <c r="B67" s="726"/>
      <c r="C67" s="637" t="s">
        <v>39</v>
      </c>
      <c r="D67" s="371" t="s">
        <v>239</v>
      </c>
      <c r="E67" s="327" t="s">
        <v>14</v>
      </c>
      <c r="F67" s="338">
        <v>11.89</v>
      </c>
      <c r="G67" s="872"/>
      <c r="H67" s="372">
        <f>F67*G67</f>
        <v>0</v>
      </c>
      <c r="I67" s="354"/>
      <c r="J67" s="123"/>
      <c r="K67" s="902"/>
      <c r="M67" s="375"/>
      <c r="N67" s="375"/>
      <c r="P67" s="375"/>
      <c r="Q67" s="375"/>
      <c r="R67" s="356"/>
      <c r="S67" s="1573"/>
      <c r="T67" s="1573"/>
      <c r="U67" s="1573"/>
      <c r="V67" s="1573"/>
      <c r="AA67" s="356"/>
    </row>
    <row r="68" spans="1:38" s="355" customFormat="1" ht="12.75">
      <c r="A68" s="342"/>
      <c r="B68" s="725" t="s">
        <v>240</v>
      </c>
      <c r="C68" s="502"/>
      <c r="D68" s="388" t="s">
        <v>241</v>
      </c>
      <c r="E68" s="389"/>
      <c r="F68" s="338"/>
      <c r="G68" s="872"/>
      <c r="H68" s="372"/>
      <c r="I68" s="354"/>
      <c r="J68" s="123"/>
      <c r="K68" s="902"/>
      <c r="M68" s="375"/>
      <c r="N68" s="375"/>
      <c r="P68" s="375"/>
      <c r="Q68" s="375"/>
      <c r="R68" s="356"/>
      <c r="S68" s="1573"/>
      <c r="T68" s="1573"/>
      <c r="U68" s="1573"/>
      <c r="V68" s="1573"/>
      <c r="AA68" s="356"/>
    </row>
    <row r="69" spans="1:38" s="355" customFormat="1" ht="25.5">
      <c r="A69" s="342"/>
      <c r="B69" s="725"/>
      <c r="C69" s="502"/>
      <c r="D69" s="385" t="s">
        <v>242</v>
      </c>
      <c r="E69" s="389"/>
      <c r="F69" s="338"/>
      <c r="G69" s="872"/>
      <c r="H69" s="372"/>
      <c r="I69" s="354"/>
      <c r="J69" s="123"/>
      <c r="K69" s="902"/>
      <c r="M69" s="375"/>
      <c r="N69" s="375"/>
      <c r="P69" s="375"/>
      <c r="Q69" s="375"/>
      <c r="R69" s="356"/>
      <c r="S69" s="1573"/>
      <c r="T69" s="1573"/>
      <c r="U69" s="1573"/>
      <c r="V69" s="1573"/>
      <c r="AA69" s="356"/>
    </row>
    <row r="70" spans="1:38" s="355" customFormat="1" ht="12.75">
      <c r="A70" s="342"/>
      <c r="B70" s="726"/>
      <c r="C70" s="637" t="s">
        <v>39</v>
      </c>
      <c r="D70" s="371" t="s">
        <v>243</v>
      </c>
      <c r="E70" s="327" t="s">
        <v>14</v>
      </c>
      <c r="F70" s="338">
        <v>226.18</v>
      </c>
      <c r="G70" s="872"/>
      <c r="H70" s="372">
        <f>F70*G70</f>
        <v>0</v>
      </c>
      <c r="I70" s="354"/>
      <c r="J70" s="123"/>
      <c r="K70" s="902"/>
      <c r="M70" s="375"/>
      <c r="N70" s="375"/>
      <c r="P70" s="375"/>
      <c r="Q70" s="375"/>
      <c r="R70" s="356"/>
      <c r="S70" s="1573"/>
      <c r="T70" s="1573"/>
      <c r="U70" s="1573"/>
      <c r="V70" s="1573"/>
      <c r="AA70" s="356"/>
    </row>
    <row r="71" spans="1:38" s="355" customFormat="1" ht="12.75">
      <c r="A71" s="342"/>
      <c r="B71" s="726"/>
      <c r="C71" s="637" t="s">
        <v>35</v>
      </c>
      <c r="D71" s="371" t="s">
        <v>244</v>
      </c>
      <c r="E71" s="327" t="s">
        <v>14</v>
      </c>
      <c r="F71" s="338">
        <v>138.88</v>
      </c>
      <c r="G71" s="872"/>
      <c r="H71" s="372">
        <f>F71*G71</f>
        <v>0</v>
      </c>
      <c r="I71" s="354"/>
      <c r="J71" s="123"/>
      <c r="K71" s="902"/>
      <c r="M71" s="375"/>
      <c r="N71" s="375"/>
      <c r="P71" s="375"/>
      <c r="Q71" s="375"/>
      <c r="R71" s="356"/>
      <c r="S71" s="1573"/>
      <c r="T71" s="1573"/>
      <c r="U71" s="1573"/>
      <c r="V71" s="1573"/>
      <c r="AA71" s="356"/>
    </row>
    <row r="72" spans="1:38" s="355" customFormat="1" ht="12.75">
      <c r="A72" s="342"/>
      <c r="B72" s="726"/>
      <c r="C72" s="637" t="s">
        <v>203</v>
      </c>
      <c r="D72" s="371" t="s">
        <v>245</v>
      </c>
      <c r="E72" s="327" t="s">
        <v>246</v>
      </c>
      <c r="F72" s="338">
        <v>6.43</v>
      </c>
      <c r="G72" s="872"/>
      <c r="H72" s="372">
        <f>F72*G72</f>
        <v>0</v>
      </c>
      <c r="I72" s="354"/>
      <c r="J72" s="123"/>
      <c r="K72" s="902"/>
      <c r="M72" s="375"/>
      <c r="N72" s="375"/>
      <c r="P72" s="375"/>
      <c r="Q72" s="375"/>
      <c r="R72" s="356"/>
      <c r="S72" s="1573"/>
      <c r="T72" s="1573"/>
      <c r="U72" s="1573"/>
      <c r="V72" s="1573"/>
      <c r="AA72" s="356"/>
    </row>
    <row r="73" spans="1:38" s="355" customFormat="1" ht="12.75">
      <c r="A73" s="342"/>
      <c r="B73" s="726"/>
      <c r="C73" s="637" t="s">
        <v>40</v>
      </c>
      <c r="D73" s="371" t="s">
        <v>247</v>
      </c>
      <c r="E73" s="327" t="s">
        <v>248</v>
      </c>
      <c r="F73" s="338">
        <v>5.43</v>
      </c>
      <c r="G73" s="872"/>
      <c r="H73" s="372">
        <f>F73*G73</f>
        <v>0</v>
      </c>
      <c r="I73" s="354"/>
      <c r="J73" s="123"/>
      <c r="K73" s="902"/>
      <c r="M73" s="375"/>
      <c r="N73" s="375"/>
      <c r="P73" s="375"/>
      <c r="Q73" s="375"/>
      <c r="R73" s="356"/>
      <c r="S73" s="1573"/>
      <c r="T73" s="1573"/>
      <c r="U73" s="1573"/>
      <c r="V73" s="1573"/>
      <c r="AA73" s="356"/>
    </row>
    <row r="74" spans="1:38" s="355" customFormat="1" ht="12.75">
      <c r="A74" s="342"/>
      <c r="B74" s="726"/>
      <c r="C74" s="637" t="s">
        <v>42</v>
      </c>
      <c r="D74" s="371" t="s">
        <v>249</v>
      </c>
      <c r="E74" s="327" t="s">
        <v>248</v>
      </c>
      <c r="F74" s="338">
        <v>2.16</v>
      </c>
      <c r="G74" s="872"/>
      <c r="H74" s="372">
        <f>F74*G74</f>
        <v>0</v>
      </c>
      <c r="I74" s="354"/>
      <c r="J74" s="123"/>
      <c r="K74" s="902"/>
      <c r="M74" s="375"/>
      <c r="N74" s="375"/>
      <c r="P74" s="375"/>
      <c r="Q74" s="375"/>
      <c r="R74" s="356"/>
      <c r="S74" s="1573"/>
      <c r="T74" s="1573"/>
      <c r="U74" s="1573"/>
      <c r="V74" s="1573"/>
      <c r="AA74" s="356"/>
    </row>
    <row r="75" spans="1:38" s="355" customFormat="1" ht="12.75">
      <c r="A75" s="342"/>
      <c r="B75" s="726"/>
      <c r="C75" s="637"/>
      <c r="D75" s="371"/>
      <c r="E75" s="327"/>
      <c r="F75" s="338"/>
      <c r="G75" s="872"/>
      <c r="H75" s="372"/>
      <c r="I75" s="354"/>
      <c r="J75" s="123"/>
      <c r="K75" s="902"/>
      <c r="M75" s="375"/>
      <c r="N75" s="375"/>
      <c r="P75" s="375"/>
      <c r="Q75" s="375"/>
      <c r="R75" s="356"/>
      <c r="S75" s="1573"/>
      <c r="T75" s="1573"/>
      <c r="U75" s="1573"/>
      <c r="V75" s="1573"/>
      <c r="AA75" s="356"/>
    </row>
    <row r="76" spans="1:38" s="355" customFormat="1" ht="12.75">
      <c r="A76" s="342"/>
      <c r="B76" s="725" t="s">
        <v>250</v>
      </c>
      <c r="C76" s="502"/>
      <c r="D76" s="388" t="s">
        <v>251</v>
      </c>
      <c r="E76" s="389"/>
      <c r="F76" s="338"/>
      <c r="G76" s="872"/>
      <c r="H76" s="372"/>
      <c r="I76" s="354"/>
      <c r="J76" s="123"/>
      <c r="K76" s="902"/>
      <c r="M76" s="375"/>
      <c r="N76" s="375"/>
      <c r="P76" s="375"/>
      <c r="Q76" s="375"/>
      <c r="R76" s="356"/>
      <c r="S76" s="1573"/>
      <c r="T76" s="1573"/>
      <c r="U76" s="1573"/>
      <c r="V76" s="1573"/>
      <c r="AA76" s="356"/>
    </row>
    <row r="77" spans="1:38" s="355" customFormat="1" ht="25.5">
      <c r="A77" s="342"/>
      <c r="B77" s="725"/>
      <c r="C77" s="126"/>
      <c r="D77" s="385" t="s">
        <v>252</v>
      </c>
      <c r="E77" s="389"/>
      <c r="F77" s="338"/>
      <c r="G77" s="872"/>
      <c r="H77" s="372"/>
      <c r="I77" s="354"/>
      <c r="J77" s="123"/>
      <c r="K77" s="902"/>
      <c r="M77" s="375"/>
      <c r="N77" s="375"/>
      <c r="P77" s="375"/>
      <c r="Q77" s="375"/>
      <c r="R77" s="356"/>
      <c r="S77" s="1573"/>
      <c r="T77" s="1573"/>
      <c r="U77" s="1573"/>
      <c r="V77" s="1573"/>
      <c r="AA77" s="356"/>
    </row>
    <row r="78" spans="1:38" s="355" customFormat="1" ht="12.75">
      <c r="A78" s="342"/>
      <c r="B78" s="1583"/>
      <c r="C78" s="1584"/>
      <c r="D78" s="1585"/>
      <c r="E78" s="1586"/>
      <c r="F78" s="1580"/>
      <c r="G78" s="1581"/>
      <c r="H78" s="1582"/>
      <c r="I78" s="354"/>
      <c r="J78" s="123"/>
      <c r="K78" s="902"/>
      <c r="M78" s="375"/>
      <c r="N78" s="375"/>
      <c r="P78" s="375"/>
      <c r="Q78" s="375"/>
      <c r="R78" s="356"/>
      <c r="S78" s="1573"/>
      <c r="T78" s="1573"/>
      <c r="U78" s="1573"/>
      <c r="V78" s="1573"/>
      <c r="AA78" s="356"/>
    </row>
    <row r="79" spans="1:38" s="391" customFormat="1" ht="12.75">
      <c r="A79" s="14"/>
      <c r="B79" s="725"/>
      <c r="C79" s="795"/>
      <c r="D79" s="384" t="s">
        <v>253</v>
      </c>
      <c r="E79" s="390"/>
      <c r="F79" s="345"/>
      <c r="G79" s="1437"/>
      <c r="H79" s="369"/>
      <c r="I79" s="15"/>
      <c r="J79" s="779"/>
      <c r="K79" s="902"/>
      <c r="M79" s="375"/>
      <c r="N79" s="375"/>
      <c r="P79" s="785"/>
      <c r="Q79" s="785"/>
      <c r="R79" s="392"/>
      <c r="S79" s="1575"/>
      <c r="T79" s="1575"/>
      <c r="U79" s="1575"/>
      <c r="V79" s="1575"/>
      <c r="AA79" s="392"/>
      <c r="AK79" s="355"/>
      <c r="AL79" s="355"/>
    </row>
    <row r="80" spans="1:38" s="355" customFormat="1" ht="12.75">
      <c r="A80" s="342"/>
      <c r="B80" s="725"/>
      <c r="C80" s="792" t="s">
        <v>39</v>
      </c>
      <c r="D80" s="371" t="s">
        <v>254</v>
      </c>
      <c r="E80" s="327"/>
      <c r="F80" s="338"/>
      <c r="G80" s="872"/>
      <c r="H80" s="372"/>
      <c r="I80" s="354"/>
      <c r="J80" s="123"/>
      <c r="K80" s="902"/>
      <c r="M80" s="375"/>
      <c r="N80" s="375"/>
      <c r="P80" s="375"/>
      <c r="Q80" s="375"/>
      <c r="R80" s="356"/>
      <c r="S80" s="1573"/>
      <c r="T80" s="1573"/>
      <c r="U80" s="1573"/>
      <c r="V80" s="1573"/>
      <c r="AA80" s="356"/>
    </row>
    <row r="81" spans="1:38" s="355" customFormat="1" ht="12.75">
      <c r="A81" s="342"/>
      <c r="B81" s="725"/>
      <c r="C81" s="796" t="s">
        <v>255</v>
      </c>
      <c r="D81" s="371" t="s">
        <v>256</v>
      </c>
      <c r="E81" s="327" t="s">
        <v>14</v>
      </c>
      <c r="F81" s="338">
        <v>0.93</v>
      </c>
      <c r="G81" s="872"/>
      <c r="H81" s="372">
        <f>F81*G81</f>
        <v>0</v>
      </c>
      <c r="I81" s="354"/>
      <c r="J81" s="123"/>
      <c r="K81" s="902"/>
      <c r="M81" s="375"/>
      <c r="N81" s="375"/>
      <c r="P81" s="375"/>
      <c r="Q81" s="375"/>
      <c r="R81" s="356"/>
      <c r="S81" s="1573"/>
      <c r="T81" s="1573"/>
      <c r="U81" s="1573"/>
      <c r="V81" s="1573"/>
      <c r="AA81" s="356"/>
    </row>
    <row r="82" spans="1:38" s="355" customFormat="1" ht="12.75">
      <c r="A82" s="342"/>
      <c r="B82" s="725"/>
      <c r="C82" s="796" t="s">
        <v>255</v>
      </c>
      <c r="D82" s="371" t="s">
        <v>262</v>
      </c>
      <c r="E82" s="327" t="str">
        <f>+E81</f>
        <v>m3</v>
      </c>
      <c r="F82" s="338">
        <v>0.52</v>
      </c>
      <c r="G82" s="872"/>
      <c r="H82" s="372">
        <f>F82*G82</f>
        <v>0</v>
      </c>
      <c r="I82" s="354"/>
      <c r="J82" s="123"/>
      <c r="K82" s="902"/>
      <c r="M82" s="375"/>
      <c r="N82" s="375"/>
      <c r="P82" s="375"/>
      <c r="Q82" s="375"/>
      <c r="R82" s="356"/>
      <c r="S82" s="1573"/>
      <c r="T82" s="1573"/>
      <c r="U82" s="1573"/>
      <c r="V82" s="1573"/>
      <c r="AA82" s="356"/>
    </row>
    <row r="83" spans="1:38" s="355" customFormat="1" ht="12.75">
      <c r="A83" s="342"/>
      <c r="B83" s="725"/>
      <c r="C83" s="792" t="s">
        <v>35</v>
      </c>
      <c r="D83" s="371" t="s">
        <v>257</v>
      </c>
      <c r="E83" s="327"/>
      <c r="F83" s="338"/>
      <c r="G83" s="872"/>
      <c r="H83" s="372"/>
      <c r="I83" s="354"/>
      <c r="J83" s="123"/>
      <c r="K83" s="902"/>
      <c r="M83" s="375"/>
      <c r="N83" s="375"/>
      <c r="P83" s="375"/>
      <c r="Q83" s="375"/>
      <c r="R83" s="356"/>
      <c r="S83" s="1573"/>
      <c r="T83" s="1573"/>
      <c r="U83" s="1573"/>
      <c r="V83" s="1573"/>
      <c r="AA83" s="356"/>
    </row>
    <row r="84" spans="1:38" s="355" customFormat="1" ht="12.75">
      <c r="A84" s="342"/>
      <c r="B84" s="725"/>
      <c r="C84" s="796" t="s">
        <v>255</v>
      </c>
      <c r="D84" s="371" t="s">
        <v>258</v>
      </c>
      <c r="E84" s="327" t="s">
        <v>14</v>
      </c>
      <c r="F84" s="338">
        <v>1.77</v>
      </c>
      <c r="G84" s="872"/>
      <c r="H84" s="372">
        <f>F84*G84</f>
        <v>0</v>
      </c>
      <c r="I84" s="354"/>
      <c r="J84" s="123"/>
      <c r="K84" s="902"/>
      <c r="M84" s="375"/>
      <c r="N84" s="375"/>
      <c r="P84" s="375"/>
      <c r="Q84" s="375"/>
      <c r="R84" s="356"/>
      <c r="S84" s="1573"/>
      <c r="T84" s="1573"/>
      <c r="U84" s="1573"/>
      <c r="V84" s="1573"/>
      <c r="AA84" s="356"/>
    </row>
    <row r="85" spans="1:38" s="391" customFormat="1" ht="12.75">
      <c r="A85" s="14"/>
      <c r="B85" s="725"/>
      <c r="C85" s="796" t="s">
        <v>255</v>
      </c>
      <c r="D85" s="371" t="s">
        <v>259</v>
      </c>
      <c r="E85" s="327" t="s">
        <v>14</v>
      </c>
      <c r="F85" s="338">
        <v>0.65</v>
      </c>
      <c r="G85" s="872"/>
      <c r="H85" s="372">
        <f>F85*G85</f>
        <v>0</v>
      </c>
      <c r="I85" s="15"/>
      <c r="J85" s="779"/>
      <c r="K85" s="902"/>
      <c r="M85" s="375"/>
      <c r="N85" s="375"/>
      <c r="P85" s="785"/>
      <c r="Q85" s="785"/>
      <c r="R85" s="392"/>
      <c r="S85" s="1575"/>
      <c r="T85" s="1575"/>
      <c r="U85" s="1575"/>
      <c r="V85" s="1575"/>
      <c r="AA85" s="392"/>
      <c r="AK85" s="355"/>
      <c r="AL85" s="355"/>
    </row>
    <row r="86" spans="1:38" s="391" customFormat="1" ht="12.75">
      <c r="A86" s="14"/>
      <c r="B86" s="725"/>
      <c r="C86" s="795"/>
      <c r="D86" s="384" t="s">
        <v>260</v>
      </c>
      <c r="E86" s="390"/>
      <c r="F86" s="338"/>
      <c r="G86" s="1437"/>
      <c r="H86" s="369"/>
      <c r="I86" s="15"/>
      <c r="J86" s="779"/>
      <c r="K86" s="902"/>
      <c r="M86" s="375"/>
      <c r="N86" s="375"/>
      <c r="P86" s="785"/>
      <c r="Q86" s="785"/>
      <c r="R86" s="392"/>
      <c r="S86" s="1575"/>
      <c r="T86" s="1575"/>
      <c r="U86" s="1575"/>
      <c r="V86" s="1575"/>
      <c r="AA86" s="392"/>
      <c r="AK86" s="355"/>
      <c r="AL86" s="355"/>
    </row>
    <row r="87" spans="1:38" s="355" customFormat="1" ht="12.75">
      <c r="A87" s="342"/>
      <c r="B87" s="725"/>
      <c r="C87" s="792" t="s">
        <v>39</v>
      </c>
      <c r="D87" s="371" t="s">
        <v>254</v>
      </c>
      <c r="E87" s="327"/>
      <c r="F87" s="338"/>
      <c r="G87" s="872"/>
      <c r="H87" s="372"/>
      <c r="I87" s="354"/>
      <c r="J87" s="123"/>
      <c r="K87" s="902"/>
      <c r="M87" s="375"/>
      <c r="N87" s="375"/>
      <c r="P87" s="375"/>
      <c r="Q87" s="375"/>
      <c r="R87" s="356"/>
      <c r="S87" s="1573"/>
      <c r="T87" s="1573"/>
      <c r="U87" s="1573"/>
      <c r="V87" s="1573"/>
      <c r="AA87" s="356"/>
    </row>
    <row r="88" spans="1:38" s="355" customFormat="1" ht="12.75">
      <c r="A88" s="342"/>
      <c r="B88" s="725"/>
      <c r="C88" s="796" t="s">
        <v>255</v>
      </c>
      <c r="D88" s="371" t="s">
        <v>261</v>
      </c>
      <c r="E88" s="327" t="s">
        <v>14</v>
      </c>
      <c r="F88" s="338">
        <v>0.88</v>
      </c>
      <c r="G88" s="872"/>
      <c r="H88" s="372">
        <f>F88*G88</f>
        <v>0</v>
      </c>
      <c r="I88" s="354"/>
      <c r="J88" s="123"/>
      <c r="K88" s="902"/>
      <c r="M88" s="375"/>
      <c r="N88" s="375"/>
      <c r="P88" s="375"/>
      <c r="Q88" s="375"/>
      <c r="R88" s="356"/>
      <c r="S88" s="1573"/>
      <c r="T88" s="1573"/>
      <c r="U88" s="1573"/>
      <c r="V88" s="1573"/>
      <c r="AA88" s="356"/>
    </row>
    <row r="89" spans="1:38" s="355" customFormat="1" ht="12.75">
      <c r="A89" s="342"/>
      <c r="B89" s="725"/>
      <c r="C89" s="796" t="s">
        <v>255</v>
      </c>
      <c r="D89" s="371" t="s">
        <v>262</v>
      </c>
      <c r="E89" s="327" t="str">
        <f>+E88</f>
        <v>m3</v>
      </c>
      <c r="F89" s="338">
        <v>0.67</v>
      </c>
      <c r="G89" s="872"/>
      <c r="H89" s="372">
        <f>F89*G89</f>
        <v>0</v>
      </c>
      <c r="I89" s="354"/>
      <c r="J89" s="123"/>
      <c r="K89" s="902"/>
      <c r="M89" s="375"/>
      <c r="N89" s="375"/>
      <c r="P89" s="375"/>
      <c r="Q89" s="375"/>
      <c r="R89" s="356"/>
      <c r="S89" s="1573"/>
      <c r="T89" s="1573"/>
      <c r="U89" s="1573"/>
      <c r="V89" s="1573"/>
      <c r="AA89" s="356"/>
    </row>
    <row r="90" spans="1:38" s="355" customFormat="1" ht="12.75">
      <c r="A90" s="342"/>
      <c r="B90" s="725"/>
      <c r="C90" s="792" t="s">
        <v>35</v>
      </c>
      <c r="D90" s="371" t="s">
        <v>257</v>
      </c>
      <c r="E90" s="327"/>
      <c r="F90" s="338"/>
      <c r="G90" s="872"/>
      <c r="H90" s="372"/>
      <c r="I90" s="354"/>
      <c r="J90" s="123"/>
      <c r="K90" s="902"/>
      <c r="M90" s="375"/>
      <c r="N90" s="375"/>
      <c r="P90" s="375"/>
      <c r="Q90" s="375"/>
      <c r="R90" s="356"/>
      <c r="S90" s="1573"/>
      <c r="T90" s="1573"/>
      <c r="U90" s="1573"/>
      <c r="V90" s="1573"/>
      <c r="AA90" s="356"/>
    </row>
    <row r="91" spans="1:38" s="355" customFormat="1" ht="12.75">
      <c r="A91" s="342"/>
      <c r="B91" s="725"/>
      <c r="C91" s="796" t="s">
        <v>255</v>
      </c>
      <c r="D91" s="371" t="s">
        <v>258</v>
      </c>
      <c r="E91" s="327" t="s">
        <v>14</v>
      </c>
      <c r="F91" s="338">
        <v>1.69</v>
      </c>
      <c r="G91" s="872"/>
      <c r="H91" s="372">
        <f>F91*G91</f>
        <v>0</v>
      </c>
      <c r="I91" s="354"/>
      <c r="J91" s="123"/>
      <c r="K91" s="902"/>
      <c r="M91" s="375"/>
      <c r="N91" s="375"/>
      <c r="P91" s="375"/>
      <c r="Q91" s="375"/>
      <c r="R91" s="356"/>
      <c r="S91" s="1573"/>
      <c r="T91" s="1573"/>
      <c r="U91" s="1573"/>
      <c r="V91" s="1573"/>
      <c r="AA91" s="356"/>
    </row>
    <row r="92" spans="1:38" s="391" customFormat="1" ht="12.75">
      <c r="A92" s="14"/>
      <c r="B92" s="725"/>
      <c r="C92" s="796" t="s">
        <v>255</v>
      </c>
      <c r="D92" s="371" t="s">
        <v>259</v>
      </c>
      <c r="E92" s="327" t="s">
        <v>14</v>
      </c>
      <c r="F92" s="338">
        <v>0.64</v>
      </c>
      <c r="G92" s="872"/>
      <c r="H92" s="372">
        <f>F92*G92</f>
        <v>0</v>
      </c>
      <c r="I92" s="15"/>
      <c r="J92" s="779"/>
      <c r="K92" s="902"/>
      <c r="M92" s="375"/>
      <c r="N92" s="375"/>
      <c r="P92" s="785"/>
      <c r="Q92" s="785"/>
      <c r="R92" s="392"/>
      <c r="S92" s="1575"/>
      <c r="T92" s="1575"/>
      <c r="U92" s="1575"/>
      <c r="V92" s="1575"/>
      <c r="AA92" s="392"/>
      <c r="AK92" s="355"/>
      <c r="AL92" s="355"/>
    </row>
    <row r="93" spans="1:38" s="391" customFormat="1" ht="12.75">
      <c r="A93" s="14"/>
      <c r="B93" s="725"/>
      <c r="C93" s="795"/>
      <c r="D93" s="384" t="s">
        <v>263</v>
      </c>
      <c r="E93" s="390"/>
      <c r="F93" s="345"/>
      <c r="G93" s="1437"/>
      <c r="H93" s="369"/>
      <c r="I93" s="15"/>
      <c r="J93" s="779"/>
      <c r="K93" s="902"/>
      <c r="M93" s="375"/>
      <c r="N93" s="375"/>
      <c r="P93" s="785"/>
      <c r="Q93" s="785"/>
      <c r="R93" s="392"/>
      <c r="S93" s="1575"/>
      <c r="T93" s="1575"/>
      <c r="U93" s="1575"/>
      <c r="V93" s="1575"/>
      <c r="AA93" s="392"/>
      <c r="AK93" s="355"/>
      <c r="AL93" s="355"/>
    </row>
    <row r="94" spans="1:38" s="355" customFormat="1" ht="12.75">
      <c r="A94" s="342"/>
      <c r="B94" s="725"/>
      <c r="C94" s="792" t="s">
        <v>39</v>
      </c>
      <c r="D94" s="371" t="s">
        <v>254</v>
      </c>
      <c r="E94" s="327"/>
      <c r="F94" s="338"/>
      <c r="G94" s="872"/>
      <c r="H94" s="372"/>
      <c r="I94" s="354"/>
      <c r="J94" s="123"/>
      <c r="K94" s="902"/>
      <c r="M94" s="375"/>
      <c r="N94" s="375"/>
      <c r="P94" s="375"/>
      <c r="Q94" s="375"/>
      <c r="R94" s="356"/>
      <c r="S94" s="1573"/>
      <c r="T94" s="1573"/>
      <c r="U94" s="1573"/>
      <c r="V94" s="1573"/>
      <c r="AA94" s="356"/>
    </row>
    <row r="95" spans="1:38" s="355" customFormat="1" ht="12.75">
      <c r="A95" s="342"/>
      <c r="B95" s="725"/>
      <c r="C95" s="796" t="s">
        <v>255</v>
      </c>
      <c r="D95" s="371" t="s">
        <v>264</v>
      </c>
      <c r="E95" s="327" t="s">
        <v>14</v>
      </c>
      <c r="F95" s="338">
        <v>0.48</v>
      </c>
      <c r="G95" s="872"/>
      <c r="H95" s="372">
        <f>F95*G95</f>
        <v>0</v>
      </c>
      <c r="I95" s="354"/>
      <c r="J95" s="123"/>
      <c r="K95" s="902"/>
      <c r="M95" s="375"/>
      <c r="N95" s="375"/>
      <c r="P95" s="375"/>
      <c r="Q95" s="375"/>
      <c r="R95" s="356"/>
      <c r="S95" s="1573"/>
      <c r="T95" s="1573"/>
      <c r="U95" s="1573"/>
      <c r="V95" s="1573"/>
      <c r="AA95" s="356"/>
    </row>
    <row r="96" spans="1:38" s="355" customFormat="1" ht="12.75">
      <c r="A96" s="342"/>
      <c r="B96" s="725"/>
      <c r="C96" s="792" t="s">
        <v>35</v>
      </c>
      <c r="D96" s="371" t="s">
        <v>257</v>
      </c>
      <c r="E96" s="327"/>
      <c r="F96" s="338"/>
      <c r="G96" s="872"/>
      <c r="H96" s="372"/>
      <c r="I96" s="354"/>
      <c r="J96" s="123"/>
      <c r="K96" s="902"/>
      <c r="M96" s="375"/>
      <c r="N96" s="375"/>
      <c r="P96" s="375"/>
      <c r="Q96" s="375"/>
      <c r="R96" s="356"/>
      <c r="S96" s="1573"/>
      <c r="T96" s="1573"/>
      <c r="U96" s="1573"/>
      <c r="V96" s="1573"/>
      <c r="AA96" s="356"/>
    </row>
    <row r="97" spans="1:38" s="355" customFormat="1" ht="12.75">
      <c r="A97" s="342"/>
      <c r="B97" s="725"/>
      <c r="C97" s="796" t="s">
        <v>255</v>
      </c>
      <c r="D97" s="371" t="s">
        <v>258</v>
      </c>
      <c r="E97" s="327" t="s">
        <v>14</v>
      </c>
      <c r="F97" s="338">
        <v>1.04</v>
      </c>
      <c r="G97" s="872"/>
      <c r="H97" s="372">
        <f>F97*G97</f>
        <v>0</v>
      </c>
      <c r="I97" s="354"/>
      <c r="J97" s="123"/>
      <c r="K97" s="902"/>
      <c r="M97" s="375"/>
      <c r="N97" s="375"/>
      <c r="P97" s="375"/>
      <c r="Q97" s="375"/>
      <c r="R97" s="356"/>
      <c r="S97" s="1573"/>
      <c r="T97" s="1573"/>
      <c r="U97" s="1573"/>
      <c r="V97" s="1573"/>
      <c r="AA97" s="356"/>
    </row>
    <row r="98" spans="1:38" s="391" customFormat="1" ht="12.75">
      <c r="A98" s="14"/>
      <c r="B98" s="725"/>
      <c r="C98" s="796" t="s">
        <v>255</v>
      </c>
      <c r="D98" s="371" t="s">
        <v>259</v>
      </c>
      <c r="E98" s="327" t="s">
        <v>14</v>
      </c>
      <c r="F98" s="338">
        <v>0.41</v>
      </c>
      <c r="G98" s="872"/>
      <c r="H98" s="372">
        <f>F98*G98</f>
        <v>0</v>
      </c>
      <c r="I98" s="15"/>
      <c r="J98" s="779"/>
      <c r="K98" s="902"/>
      <c r="M98" s="375"/>
      <c r="N98" s="375"/>
      <c r="P98" s="785"/>
      <c r="Q98" s="785"/>
      <c r="R98" s="392"/>
      <c r="S98" s="1575"/>
      <c r="T98" s="1575"/>
      <c r="U98" s="1575"/>
      <c r="V98" s="1575"/>
      <c r="AA98" s="392"/>
      <c r="AK98" s="355"/>
      <c r="AL98" s="355"/>
    </row>
    <row r="99" spans="1:38" s="391" customFormat="1" ht="12.75">
      <c r="A99" s="14"/>
      <c r="B99" s="725"/>
      <c r="C99" s="795"/>
      <c r="D99" s="384" t="s">
        <v>265</v>
      </c>
      <c r="E99" s="390"/>
      <c r="F99" s="345"/>
      <c r="G99" s="1437"/>
      <c r="H99" s="369"/>
      <c r="I99" s="15"/>
      <c r="J99" s="779"/>
      <c r="K99" s="902"/>
      <c r="M99" s="375"/>
      <c r="N99" s="375"/>
      <c r="P99" s="785"/>
      <c r="Q99" s="785"/>
      <c r="R99" s="392"/>
      <c r="S99" s="1575"/>
      <c r="T99" s="1575"/>
      <c r="U99" s="1575"/>
      <c r="V99" s="1575"/>
      <c r="AA99" s="392"/>
      <c r="AK99" s="355"/>
      <c r="AL99" s="355"/>
    </row>
    <row r="100" spans="1:38" s="355" customFormat="1" ht="12.75">
      <c r="A100" s="342"/>
      <c r="B100" s="725"/>
      <c r="C100" s="792" t="s">
        <v>39</v>
      </c>
      <c r="D100" s="371" t="s">
        <v>254</v>
      </c>
      <c r="E100" s="327"/>
      <c r="F100" s="338"/>
      <c r="G100" s="872"/>
      <c r="H100" s="372"/>
      <c r="I100" s="354"/>
      <c r="J100" s="123"/>
      <c r="K100" s="902"/>
      <c r="M100" s="375"/>
      <c r="N100" s="375"/>
      <c r="P100" s="375"/>
      <c r="Q100" s="375"/>
      <c r="R100" s="356"/>
      <c r="S100" s="1573"/>
      <c r="T100" s="1573"/>
      <c r="U100" s="1573"/>
      <c r="V100" s="1573"/>
      <c r="AA100" s="356"/>
    </row>
    <row r="101" spans="1:38" s="355" customFormat="1" ht="12.75">
      <c r="A101" s="342"/>
      <c r="B101" s="725"/>
      <c r="C101" s="796" t="s">
        <v>255</v>
      </c>
      <c r="D101" s="371" t="s">
        <v>264</v>
      </c>
      <c r="E101" s="327" t="s">
        <v>14</v>
      </c>
      <c r="F101" s="338">
        <v>0.48</v>
      </c>
      <c r="G101" s="872"/>
      <c r="H101" s="372">
        <f>F101*G101</f>
        <v>0</v>
      </c>
      <c r="I101" s="354"/>
      <c r="J101" s="123"/>
      <c r="K101" s="902"/>
      <c r="M101" s="375"/>
      <c r="N101" s="375"/>
      <c r="P101" s="375"/>
      <c r="Q101" s="375"/>
      <c r="R101" s="356"/>
      <c r="S101" s="1573"/>
      <c r="T101" s="1573"/>
      <c r="U101" s="1573"/>
      <c r="V101" s="1573"/>
      <c r="AA101" s="356"/>
    </row>
    <row r="102" spans="1:38" s="355" customFormat="1" ht="12.75">
      <c r="A102" s="342"/>
      <c r="B102" s="725"/>
      <c r="C102" s="792" t="s">
        <v>35</v>
      </c>
      <c r="D102" s="371" t="s">
        <v>257</v>
      </c>
      <c r="E102" s="327"/>
      <c r="F102" s="338"/>
      <c r="G102" s="872"/>
      <c r="H102" s="372"/>
      <c r="I102" s="354"/>
      <c r="J102" s="123"/>
      <c r="K102" s="902"/>
      <c r="M102" s="375"/>
      <c r="N102" s="375"/>
      <c r="P102" s="375"/>
      <c r="Q102" s="375"/>
      <c r="R102" s="356"/>
      <c r="S102" s="1573"/>
      <c r="T102" s="1573"/>
      <c r="U102" s="1573"/>
      <c r="V102" s="1573"/>
      <c r="AA102" s="356"/>
    </row>
    <row r="103" spans="1:38" s="355" customFormat="1" ht="12.75">
      <c r="A103" s="342"/>
      <c r="B103" s="725"/>
      <c r="C103" s="796" t="s">
        <v>255</v>
      </c>
      <c r="D103" s="371" t="s">
        <v>258</v>
      </c>
      <c r="E103" s="327" t="s">
        <v>14</v>
      </c>
      <c r="F103" s="338">
        <v>1.04</v>
      </c>
      <c r="G103" s="872"/>
      <c r="H103" s="372">
        <f>F103*G103</f>
        <v>0</v>
      </c>
      <c r="I103" s="354"/>
      <c r="J103" s="123"/>
      <c r="K103" s="902"/>
      <c r="M103" s="375"/>
      <c r="N103" s="375"/>
      <c r="P103" s="375"/>
      <c r="Q103" s="375"/>
      <c r="R103" s="356"/>
      <c r="S103" s="1573"/>
      <c r="T103" s="1573"/>
      <c r="U103" s="1573"/>
      <c r="V103" s="1573"/>
      <c r="AA103" s="356"/>
    </row>
    <row r="104" spans="1:38" s="391" customFormat="1" ht="12.75">
      <c r="A104" s="14"/>
      <c r="B104" s="725"/>
      <c r="C104" s="796" t="s">
        <v>255</v>
      </c>
      <c r="D104" s="371" t="s">
        <v>259</v>
      </c>
      <c r="E104" s="327" t="s">
        <v>14</v>
      </c>
      <c r="F104" s="338">
        <v>0.41</v>
      </c>
      <c r="G104" s="872"/>
      <c r="H104" s="372">
        <f>F104*G104</f>
        <v>0</v>
      </c>
      <c r="I104" s="15"/>
      <c r="J104" s="779"/>
      <c r="K104" s="902"/>
      <c r="M104" s="375"/>
      <c r="N104" s="375"/>
      <c r="P104" s="785"/>
      <c r="Q104" s="785"/>
      <c r="R104" s="392"/>
      <c r="S104" s="1575"/>
      <c r="T104" s="1575"/>
      <c r="U104" s="1575"/>
      <c r="V104" s="1575"/>
      <c r="AA104" s="392"/>
      <c r="AK104" s="355"/>
      <c r="AL104" s="355"/>
    </row>
    <row r="105" spans="1:38" s="391" customFormat="1" ht="12.75">
      <c r="A105" s="14"/>
      <c r="B105" s="725"/>
      <c r="C105" s="795"/>
      <c r="D105" s="384" t="s">
        <v>266</v>
      </c>
      <c r="E105" s="390"/>
      <c r="F105" s="345"/>
      <c r="G105" s="1437"/>
      <c r="H105" s="369"/>
      <c r="I105" s="15"/>
      <c r="J105" s="779"/>
      <c r="K105" s="902"/>
      <c r="M105" s="375"/>
      <c r="N105" s="375"/>
      <c r="P105" s="785"/>
      <c r="Q105" s="785"/>
      <c r="R105" s="392"/>
      <c r="S105" s="1575"/>
      <c r="T105" s="1575"/>
      <c r="U105" s="1575"/>
      <c r="V105" s="1575"/>
      <c r="AA105" s="392"/>
      <c r="AK105" s="355"/>
      <c r="AL105" s="355"/>
    </row>
    <row r="106" spans="1:38" s="355" customFormat="1" ht="12.75">
      <c r="A106" s="342"/>
      <c r="B106" s="725"/>
      <c r="C106" s="792" t="s">
        <v>39</v>
      </c>
      <c r="D106" s="371" t="s">
        <v>254</v>
      </c>
      <c r="E106" s="327"/>
      <c r="F106" s="338"/>
      <c r="G106" s="872"/>
      <c r="H106" s="372"/>
      <c r="I106" s="354"/>
      <c r="J106" s="123"/>
      <c r="K106" s="902"/>
      <c r="M106" s="375"/>
      <c r="N106" s="375"/>
      <c r="P106" s="375"/>
      <c r="Q106" s="375"/>
      <c r="R106" s="356"/>
      <c r="S106" s="1573"/>
      <c r="T106" s="1573"/>
      <c r="U106" s="1573"/>
      <c r="V106" s="1573"/>
      <c r="AA106" s="356"/>
    </row>
    <row r="107" spans="1:38" s="355" customFormat="1" ht="12.75">
      <c r="A107" s="342"/>
      <c r="B107" s="725"/>
      <c r="C107" s="796" t="s">
        <v>255</v>
      </c>
      <c r="D107" s="371" t="s">
        <v>264</v>
      </c>
      <c r="E107" s="327" t="s">
        <v>14</v>
      </c>
      <c r="F107" s="338">
        <v>0.48</v>
      </c>
      <c r="G107" s="872"/>
      <c r="H107" s="372">
        <f>F107*G107</f>
        <v>0</v>
      </c>
      <c r="I107" s="354"/>
      <c r="J107" s="123"/>
      <c r="K107" s="902"/>
      <c r="M107" s="375"/>
      <c r="N107" s="375"/>
      <c r="P107" s="375"/>
      <c r="Q107" s="375"/>
      <c r="R107" s="356"/>
      <c r="S107" s="1573"/>
      <c r="T107" s="1573"/>
      <c r="U107" s="1573"/>
      <c r="V107" s="1573"/>
      <c r="AA107" s="356"/>
    </row>
    <row r="108" spans="1:38" s="355" customFormat="1" ht="12.75">
      <c r="A108" s="342"/>
      <c r="B108" s="725"/>
      <c r="C108" s="792" t="s">
        <v>35</v>
      </c>
      <c r="D108" s="371" t="s">
        <v>257</v>
      </c>
      <c r="E108" s="327"/>
      <c r="F108" s="338"/>
      <c r="G108" s="872"/>
      <c r="H108" s="372"/>
      <c r="I108" s="354"/>
      <c r="J108" s="123"/>
      <c r="K108" s="902"/>
      <c r="M108" s="375"/>
      <c r="N108" s="375"/>
      <c r="P108" s="375"/>
      <c r="Q108" s="375"/>
      <c r="R108" s="356"/>
      <c r="S108" s="1573"/>
      <c r="T108" s="1573"/>
      <c r="U108" s="1573"/>
      <c r="V108" s="1573"/>
      <c r="AA108" s="356"/>
    </row>
    <row r="109" spans="1:38" s="355" customFormat="1" ht="12.75">
      <c r="A109" s="342"/>
      <c r="B109" s="725"/>
      <c r="C109" s="796" t="s">
        <v>255</v>
      </c>
      <c r="D109" s="371" t="s">
        <v>258</v>
      </c>
      <c r="E109" s="327" t="s">
        <v>14</v>
      </c>
      <c r="F109" s="338">
        <v>1.04</v>
      </c>
      <c r="G109" s="872"/>
      <c r="H109" s="372">
        <f>F109*G109</f>
        <v>0</v>
      </c>
      <c r="I109" s="354"/>
      <c r="J109" s="123"/>
      <c r="K109" s="902"/>
      <c r="M109" s="375"/>
      <c r="N109" s="375"/>
      <c r="P109" s="375"/>
      <c r="Q109" s="375"/>
      <c r="R109" s="356"/>
      <c r="S109" s="1573"/>
      <c r="T109" s="1573"/>
      <c r="U109" s="1573"/>
      <c r="V109" s="1573"/>
      <c r="AA109" s="356"/>
    </row>
    <row r="110" spans="1:38" s="391" customFormat="1" ht="12.75">
      <c r="A110" s="14"/>
      <c r="B110" s="725"/>
      <c r="C110" s="796" t="s">
        <v>255</v>
      </c>
      <c r="D110" s="371" t="s">
        <v>259</v>
      </c>
      <c r="E110" s="327" t="s">
        <v>14</v>
      </c>
      <c r="F110" s="338">
        <v>0.41</v>
      </c>
      <c r="G110" s="872"/>
      <c r="H110" s="372">
        <f>F110*G110</f>
        <v>0</v>
      </c>
      <c r="I110" s="15"/>
      <c r="J110" s="779"/>
      <c r="K110" s="902"/>
      <c r="M110" s="375"/>
      <c r="N110" s="375"/>
      <c r="P110" s="785"/>
      <c r="Q110" s="785"/>
      <c r="R110" s="392"/>
      <c r="S110" s="1575"/>
      <c r="T110" s="1575"/>
      <c r="U110" s="1575"/>
      <c r="V110" s="1575"/>
      <c r="AA110" s="392"/>
      <c r="AK110" s="355"/>
      <c r="AL110" s="355"/>
    </row>
    <row r="111" spans="1:38" s="355" customFormat="1" ht="12.75">
      <c r="A111" s="342"/>
      <c r="B111" s="725" t="s">
        <v>267</v>
      </c>
      <c r="C111" s="502"/>
      <c r="D111" s="388" t="s">
        <v>268</v>
      </c>
      <c r="E111" s="389"/>
      <c r="F111" s="338"/>
      <c r="G111" s="872"/>
      <c r="H111" s="372"/>
      <c r="I111" s="354"/>
      <c r="J111" s="123"/>
      <c r="K111" s="902"/>
      <c r="M111" s="375"/>
      <c r="N111" s="375"/>
      <c r="P111" s="375"/>
      <c r="Q111" s="375"/>
      <c r="R111" s="356"/>
      <c r="S111" s="1573"/>
      <c r="T111" s="1573"/>
      <c r="U111" s="1573"/>
      <c r="V111" s="1573"/>
      <c r="AA111" s="356"/>
    </row>
    <row r="112" spans="1:38" s="355" customFormat="1" ht="25.5">
      <c r="A112" s="342"/>
      <c r="B112" s="725"/>
      <c r="C112" s="126"/>
      <c r="D112" s="385" t="s">
        <v>269</v>
      </c>
      <c r="E112" s="389"/>
      <c r="F112" s="338"/>
      <c r="G112" s="872"/>
      <c r="H112" s="372"/>
      <c r="I112" s="354"/>
      <c r="J112" s="123"/>
      <c r="K112" s="902"/>
      <c r="M112" s="375"/>
      <c r="N112" s="375"/>
      <c r="P112" s="375"/>
      <c r="Q112" s="375"/>
      <c r="R112" s="356"/>
      <c r="S112" s="1573"/>
      <c r="T112" s="1573"/>
      <c r="U112" s="1573"/>
      <c r="V112" s="1573"/>
      <c r="AA112" s="356"/>
    </row>
    <row r="113" spans="1:27" s="355" customFormat="1" ht="12.75">
      <c r="A113" s="342"/>
      <c r="B113" s="725"/>
      <c r="C113" s="792" t="s">
        <v>39</v>
      </c>
      <c r="D113" s="371" t="s">
        <v>235</v>
      </c>
      <c r="E113" s="327" t="s">
        <v>14</v>
      </c>
      <c r="F113" s="338">
        <v>9.49</v>
      </c>
      <c r="G113" s="872"/>
      <c r="H113" s="372">
        <f>F113*G113</f>
        <v>0</v>
      </c>
      <c r="I113" s="354"/>
      <c r="J113" s="123"/>
      <c r="K113" s="902"/>
      <c r="M113" s="375"/>
      <c r="N113" s="375"/>
      <c r="P113" s="375"/>
      <c r="Q113" s="375"/>
      <c r="R113" s="356"/>
      <c r="S113" s="1573"/>
      <c r="T113" s="1573"/>
      <c r="U113" s="1573"/>
      <c r="V113" s="1573"/>
      <c r="AA113" s="356"/>
    </row>
    <row r="114" spans="1:27" s="355" customFormat="1" ht="12.75">
      <c r="A114" s="342"/>
      <c r="B114" s="1583"/>
      <c r="C114" s="1587"/>
      <c r="D114" s="1578"/>
      <c r="E114" s="1579"/>
      <c r="F114" s="1580"/>
      <c r="G114" s="1581"/>
      <c r="H114" s="1582"/>
      <c r="I114" s="354"/>
      <c r="J114" s="123"/>
      <c r="K114" s="902"/>
      <c r="M114" s="375"/>
      <c r="N114" s="375"/>
      <c r="P114" s="375"/>
      <c r="Q114" s="375"/>
      <c r="R114" s="356"/>
      <c r="S114" s="1573"/>
      <c r="T114" s="1573"/>
      <c r="U114" s="1573"/>
      <c r="V114" s="1573"/>
      <c r="AA114" s="356"/>
    </row>
    <row r="115" spans="1:27" s="355" customFormat="1" ht="12.75">
      <c r="A115" s="342"/>
      <c r="B115" s="725">
        <v>2.2000000000000002</v>
      </c>
      <c r="C115" s="794"/>
      <c r="D115" s="138" t="s">
        <v>270</v>
      </c>
      <c r="E115" s="389"/>
      <c r="F115" s="338"/>
      <c r="G115" s="872"/>
      <c r="H115" s="369">
        <f>SUBTOTAL(9,H116:H118)</f>
        <v>0</v>
      </c>
      <c r="I115" s="354"/>
      <c r="J115" s="123"/>
      <c r="K115" s="902"/>
      <c r="M115" s="375"/>
      <c r="N115" s="375"/>
      <c r="P115" s="375"/>
      <c r="Q115" s="375"/>
      <c r="R115" s="356"/>
      <c r="S115" s="1573"/>
      <c r="T115" s="1573"/>
      <c r="U115" s="1573"/>
      <c r="V115" s="1573"/>
      <c r="AA115" s="356"/>
    </row>
    <row r="116" spans="1:27" s="355" customFormat="1" ht="12.75">
      <c r="A116" s="342"/>
      <c r="B116" s="726"/>
      <c r="C116" s="637" t="s">
        <v>39</v>
      </c>
      <c r="D116" s="371" t="s">
        <v>271</v>
      </c>
      <c r="E116" s="327" t="s">
        <v>14</v>
      </c>
      <c r="F116" s="338">
        <v>262.56</v>
      </c>
      <c r="G116" s="872"/>
      <c r="H116" s="372">
        <f>F116*G116</f>
        <v>0</v>
      </c>
      <c r="I116" s="354"/>
      <c r="J116" s="123"/>
      <c r="K116" s="902"/>
      <c r="M116" s="375"/>
      <c r="N116" s="375"/>
      <c r="P116" s="375"/>
      <c r="Q116" s="375"/>
      <c r="R116" s="356"/>
      <c r="S116" s="1573"/>
      <c r="T116" s="1573"/>
      <c r="U116" s="1573"/>
      <c r="V116" s="1573"/>
      <c r="AA116" s="356"/>
    </row>
    <row r="117" spans="1:27" s="355" customFormat="1" ht="12.75">
      <c r="A117" s="342"/>
      <c r="B117" s="726"/>
      <c r="C117" s="637" t="s">
        <v>35</v>
      </c>
      <c r="D117" s="371" t="s">
        <v>272</v>
      </c>
      <c r="E117" s="327" t="s">
        <v>14</v>
      </c>
      <c r="F117" s="338">
        <v>0.42</v>
      </c>
      <c r="G117" s="872"/>
      <c r="H117" s="372">
        <f>F117*G117</f>
        <v>0</v>
      </c>
      <c r="I117" s="354"/>
      <c r="J117" s="123"/>
      <c r="K117" s="902"/>
      <c r="M117" s="375"/>
      <c r="N117" s="375"/>
      <c r="P117" s="375"/>
      <c r="Q117" s="375"/>
      <c r="R117" s="356"/>
      <c r="S117" s="1573"/>
      <c r="T117" s="1573"/>
      <c r="U117" s="1573"/>
      <c r="V117" s="1573"/>
      <c r="AA117" s="356"/>
    </row>
    <row r="118" spans="1:27" s="355" customFormat="1" ht="12.75">
      <c r="A118" s="342"/>
      <c r="B118" s="370"/>
      <c r="C118" s="637" t="s">
        <v>203</v>
      </c>
      <c r="D118" s="371" t="s">
        <v>988</v>
      </c>
      <c r="E118" s="327" t="s">
        <v>12</v>
      </c>
      <c r="F118" s="338">
        <v>1245.74</v>
      </c>
      <c r="G118" s="872"/>
      <c r="H118" s="372">
        <f>F118*G118</f>
        <v>0</v>
      </c>
      <c r="I118" s="354"/>
      <c r="J118" s="17"/>
      <c r="K118" s="375"/>
      <c r="L118" s="415"/>
      <c r="M118" s="411"/>
      <c r="N118" s="342"/>
      <c r="O118" s="342"/>
      <c r="P118" s="342"/>
      <c r="Q118" s="342"/>
      <c r="R118" s="342"/>
      <c r="S118" s="342"/>
      <c r="T118" s="342"/>
      <c r="U118" s="342"/>
      <c r="V118" s="342"/>
      <c r="W118" s="342"/>
      <c r="X118" s="342"/>
      <c r="Y118" s="342"/>
    </row>
    <row r="119" spans="1:27" s="355" customFormat="1" ht="12.75">
      <c r="A119" s="342"/>
      <c r="B119" s="726"/>
      <c r="C119" s="792"/>
      <c r="D119" s="371"/>
      <c r="E119" s="327"/>
      <c r="F119" s="338"/>
      <c r="G119" s="872"/>
      <c r="H119" s="372"/>
      <c r="I119" s="354"/>
      <c r="J119" s="123"/>
      <c r="K119" s="902"/>
      <c r="M119" s="375"/>
      <c r="N119" s="375"/>
      <c r="P119" s="375"/>
      <c r="Q119" s="375"/>
      <c r="R119" s="356"/>
      <c r="S119" s="1573"/>
      <c r="T119" s="1573"/>
      <c r="U119" s="1573"/>
      <c r="V119" s="1573"/>
      <c r="AA119" s="356"/>
    </row>
    <row r="120" spans="1:27" s="355" customFormat="1" ht="12.75">
      <c r="A120" s="14"/>
      <c r="B120" s="727">
        <v>3</v>
      </c>
      <c r="C120" s="144"/>
      <c r="D120" s="145" t="s">
        <v>22</v>
      </c>
      <c r="E120" s="359"/>
      <c r="F120" s="360"/>
      <c r="G120" s="1435"/>
      <c r="H120" s="378">
        <f>SUBTOTAL(9,H121:H149)</f>
        <v>0</v>
      </c>
      <c r="I120" s="15"/>
      <c r="J120" s="375"/>
      <c r="K120" s="806"/>
      <c r="M120" s="375"/>
      <c r="N120" s="375"/>
      <c r="P120" s="375"/>
      <c r="Q120" s="375"/>
      <c r="R120" s="356"/>
      <c r="S120" s="971"/>
      <c r="T120" s="971"/>
      <c r="U120" s="971"/>
      <c r="V120" s="971"/>
      <c r="AA120" s="356"/>
    </row>
    <row r="121" spans="1:27" s="355" customFormat="1" ht="12.75">
      <c r="A121" s="342"/>
      <c r="B121" s="725">
        <v>3.1</v>
      </c>
      <c r="C121" s="792"/>
      <c r="D121" s="384" t="s">
        <v>273</v>
      </c>
      <c r="E121" s="327"/>
      <c r="F121" s="338"/>
      <c r="G121" s="872"/>
      <c r="H121" s="369">
        <f>SUBTOTAL(9,H122:H148)</f>
        <v>0</v>
      </c>
      <c r="I121" s="354"/>
      <c r="J121" s="123"/>
      <c r="K121" s="806"/>
      <c r="M121" s="375"/>
      <c r="N121" s="375"/>
      <c r="P121" s="375"/>
      <c r="Q121" s="375"/>
      <c r="R121" s="356"/>
      <c r="S121" s="971"/>
      <c r="T121" s="971"/>
      <c r="U121" s="971"/>
      <c r="V121" s="971"/>
      <c r="AA121" s="356"/>
    </row>
    <row r="122" spans="1:27" s="355" customFormat="1" ht="12.75">
      <c r="A122" s="342"/>
      <c r="B122" s="725"/>
      <c r="C122" s="792"/>
      <c r="D122" s="385" t="s">
        <v>274</v>
      </c>
      <c r="E122" s="327"/>
      <c r="F122" s="338"/>
      <c r="G122" s="872"/>
      <c r="H122" s="372"/>
      <c r="I122" s="354"/>
      <c r="J122" s="123"/>
      <c r="K122" s="806"/>
      <c r="M122" s="375"/>
      <c r="N122" s="375"/>
      <c r="P122" s="375"/>
      <c r="Q122" s="375"/>
      <c r="R122" s="356"/>
      <c r="S122" s="971"/>
      <c r="T122" s="971"/>
      <c r="U122" s="971"/>
      <c r="V122" s="971"/>
      <c r="AA122" s="356"/>
    </row>
    <row r="123" spans="1:27" s="355" customFormat="1" ht="12.75">
      <c r="A123" s="342"/>
      <c r="B123" s="725"/>
      <c r="C123" s="792"/>
      <c r="D123" s="384" t="s">
        <v>275</v>
      </c>
      <c r="E123" s="327"/>
      <c r="F123" s="338"/>
      <c r="G123" s="872"/>
      <c r="H123" s="372"/>
      <c r="I123" s="354"/>
      <c r="J123" s="123"/>
      <c r="K123" s="806"/>
      <c r="M123" s="375"/>
      <c r="N123" s="375"/>
      <c r="P123" s="375"/>
      <c r="Q123" s="375"/>
      <c r="R123" s="356"/>
      <c r="S123" s="971"/>
      <c r="T123" s="971"/>
      <c r="U123" s="971"/>
      <c r="V123" s="971"/>
      <c r="AA123" s="356"/>
    </row>
    <row r="124" spans="1:27" s="355" customFormat="1" ht="12.75">
      <c r="A124" s="342"/>
      <c r="B124" s="725"/>
      <c r="C124" s="637"/>
      <c r="D124" s="384" t="s">
        <v>276</v>
      </c>
      <c r="E124" s="327"/>
      <c r="F124" s="338"/>
      <c r="G124" s="872"/>
      <c r="H124" s="372">
        <f>F124*G124</f>
        <v>0</v>
      </c>
      <c r="I124" s="354"/>
      <c r="J124" s="123"/>
      <c r="K124" s="806"/>
      <c r="M124" s="375"/>
      <c r="N124" s="375"/>
      <c r="P124" s="375"/>
      <c r="Q124" s="375"/>
      <c r="R124" s="356"/>
      <c r="S124" s="971"/>
      <c r="T124" s="971"/>
      <c r="U124" s="971"/>
      <c r="V124" s="971"/>
      <c r="AA124" s="356"/>
    </row>
    <row r="125" spans="1:27" s="355" customFormat="1" ht="12.75">
      <c r="A125" s="342"/>
      <c r="B125" s="726"/>
      <c r="C125" s="637" t="s">
        <v>39</v>
      </c>
      <c r="D125" s="371" t="s">
        <v>277</v>
      </c>
      <c r="E125" s="327" t="s">
        <v>13</v>
      </c>
      <c r="F125" s="338">
        <v>6074.36</v>
      </c>
      <c r="G125" s="872"/>
      <c r="H125" s="372">
        <f>F125*G125</f>
        <v>0</v>
      </c>
      <c r="I125" s="354"/>
      <c r="J125" s="123"/>
      <c r="K125" s="806"/>
      <c r="M125" s="375"/>
      <c r="N125" s="375"/>
      <c r="P125" s="375"/>
      <c r="Q125" s="375"/>
      <c r="R125" s="356"/>
      <c r="S125" s="971"/>
      <c r="T125" s="971"/>
      <c r="U125" s="971"/>
      <c r="V125" s="971"/>
      <c r="AA125" s="356"/>
    </row>
    <row r="126" spans="1:27" s="355" customFormat="1" ht="12.75">
      <c r="A126" s="342"/>
      <c r="B126" s="726"/>
      <c r="C126" s="637" t="s">
        <v>35</v>
      </c>
      <c r="D126" s="371" t="s">
        <v>278</v>
      </c>
      <c r="E126" s="327" t="s">
        <v>13</v>
      </c>
      <c r="F126" s="338">
        <v>860.28</v>
      </c>
      <c r="G126" s="872"/>
      <c r="H126" s="372">
        <f>F126*G126</f>
        <v>0</v>
      </c>
      <c r="I126" s="354"/>
      <c r="J126" s="123"/>
      <c r="K126" s="806"/>
      <c r="M126" s="375"/>
      <c r="N126" s="375"/>
      <c r="P126" s="375"/>
      <c r="Q126" s="375"/>
      <c r="R126" s="356"/>
      <c r="S126" s="971"/>
      <c r="T126" s="971"/>
      <c r="U126" s="971"/>
      <c r="V126" s="971"/>
      <c r="AA126" s="356"/>
    </row>
    <row r="127" spans="1:27" s="355" customFormat="1" ht="12.75">
      <c r="A127" s="342"/>
      <c r="B127" s="726"/>
      <c r="C127" s="637" t="s">
        <v>203</v>
      </c>
      <c r="D127" s="371" t="s">
        <v>279</v>
      </c>
      <c r="E127" s="327" t="s">
        <v>13</v>
      </c>
      <c r="F127" s="338">
        <v>693.46</v>
      </c>
      <c r="G127" s="872"/>
      <c r="H127" s="372">
        <f>F127*G127</f>
        <v>0</v>
      </c>
      <c r="I127" s="354"/>
      <c r="J127" s="123"/>
      <c r="K127" s="806"/>
      <c r="M127" s="375"/>
      <c r="N127" s="375"/>
      <c r="P127" s="375"/>
      <c r="Q127" s="375"/>
      <c r="R127" s="356"/>
      <c r="S127" s="971"/>
      <c r="T127" s="971"/>
      <c r="U127" s="971"/>
      <c r="V127" s="971"/>
      <c r="AA127" s="356"/>
    </row>
    <row r="128" spans="1:27" s="355" customFormat="1" ht="12.75">
      <c r="A128" s="342"/>
      <c r="B128" s="725"/>
      <c r="C128" s="637"/>
      <c r="D128" s="384" t="s">
        <v>280</v>
      </c>
      <c r="E128" s="327"/>
      <c r="F128" s="338"/>
      <c r="G128" s="872"/>
      <c r="H128" s="372"/>
      <c r="I128" s="354"/>
      <c r="J128" s="123"/>
      <c r="K128" s="806"/>
      <c r="M128" s="375"/>
      <c r="N128" s="375"/>
      <c r="P128" s="375"/>
      <c r="Q128" s="375"/>
      <c r="R128" s="356"/>
      <c r="S128" s="971"/>
      <c r="T128" s="971"/>
      <c r="U128" s="971"/>
      <c r="V128" s="971"/>
      <c r="AA128" s="356"/>
    </row>
    <row r="129" spans="1:27" s="355" customFormat="1" ht="12.75">
      <c r="A129" s="342"/>
      <c r="B129" s="726"/>
      <c r="C129" s="637" t="s">
        <v>39</v>
      </c>
      <c r="D129" s="371" t="s">
        <v>281</v>
      </c>
      <c r="E129" s="327" t="s">
        <v>13</v>
      </c>
      <c r="F129" s="338">
        <v>7701.4</v>
      </c>
      <c r="G129" s="872"/>
      <c r="H129" s="372">
        <f>F129*G129</f>
        <v>0</v>
      </c>
      <c r="I129" s="354"/>
      <c r="J129" s="123"/>
      <c r="K129" s="806"/>
      <c r="M129" s="375"/>
      <c r="N129" s="375"/>
      <c r="P129" s="375"/>
      <c r="Q129" s="375"/>
      <c r="R129" s="356"/>
      <c r="S129" s="971"/>
      <c r="T129" s="971"/>
      <c r="U129" s="971"/>
      <c r="V129" s="971"/>
      <c r="AA129" s="356"/>
    </row>
    <row r="130" spans="1:27" s="355" customFormat="1" ht="12.75">
      <c r="A130" s="342"/>
      <c r="B130" s="726"/>
      <c r="C130" s="637" t="s">
        <v>35</v>
      </c>
      <c r="D130" s="371" t="s">
        <v>282</v>
      </c>
      <c r="E130" s="327" t="s">
        <v>13</v>
      </c>
      <c r="F130" s="338">
        <v>897.26</v>
      </c>
      <c r="G130" s="872"/>
      <c r="H130" s="372">
        <f>F130*G130</f>
        <v>0</v>
      </c>
      <c r="I130" s="354"/>
      <c r="J130" s="123"/>
      <c r="K130" s="806"/>
      <c r="M130" s="375"/>
      <c r="N130" s="375"/>
      <c r="P130" s="375"/>
      <c r="Q130" s="375"/>
      <c r="R130" s="356"/>
      <c r="S130" s="971"/>
      <c r="T130" s="971"/>
      <c r="U130" s="971"/>
      <c r="V130" s="971"/>
      <c r="AA130" s="356"/>
    </row>
    <row r="131" spans="1:27" s="355" customFormat="1" ht="12.75">
      <c r="A131" s="342"/>
      <c r="B131" s="726"/>
      <c r="C131" s="637" t="s">
        <v>203</v>
      </c>
      <c r="D131" s="371" t="s">
        <v>279</v>
      </c>
      <c r="E131" s="327" t="s">
        <v>13</v>
      </c>
      <c r="F131" s="338">
        <v>859.87</v>
      </c>
      <c r="G131" s="872"/>
      <c r="H131" s="372">
        <f>F131*G131</f>
        <v>0</v>
      </c>
      <c r="I131" s="354"/>
      <c r="J131" s="123"/>
      <c r="K131" s="806"/>
      <c r="M131" s="375"/>
      <c r="N131" s="375"/>
      <c r="P131" s="375"/>
      <c r="Q131" s="375"/>
      <c r="R131" s="356"/>
      <c r="S131" s="971"/>
      <c r="T131" s="971"/>
      <c r="U131" s="971"/>
      <c r="V131" s="971"/>
      <c r="AA131" s="356"/>
    </row>
    <row r="132" spans="1:27" s="355" customFormat="1" ht="12.75">
      <c r="A132" s="342"/>
      <c r="B132" s="725"/>
      <c r="C132" s="792"/>
      <c r="D132" s="384" t="s">
        <v>283</v>
      </c>
      <c r="E132" s="327"/>
      <c r="F132" s="338"/>
      <c r="G132" s="872"/>
      <c r="H132" s="372"/>
      <c r="I132" s="354"/>
      <c r="J132" s="123"/>
      <c r="K132" s="806"/>
      <c r="M132" s="375"/>
      <c r="N132" s="375"/>
      <c r="P132" s="375"/>
      <c r="Q132" s="375"/>
      <c r="R132" s="356"/>
      <c r="S132" s="971"/>
      <c r="T132" s="971"/>
      <c r="U132" s="971"/>
      <c r="V132" s="971"/>
      <c r="AA132" s="356"/>
    </row>
    <row r="133" spans="1:27" s="355" customFormat="1" ht="12.75">
      <c r="A133" s="342"/>
      <c r="B133" s="725"/>
      <c r="C133" s="637"/>
      <c r="D133" s="384" t="s">
        <v>276</v>
      </c>
      <c r="E133" s="327"/>
      <c r="F133" s="338"/>
      <c r="G133" s="872"/>
      <c r="H133" s="372"/>
      <c r="I133" s="354"/>
      <c r="J133" s="123"/>
      <c r="K133" s="806"/>
      <c r="M133" s="375"/>
      <c r="N133" s="375"/>
      <c r="P133" s="375"/>
      <c r="Q133" s="375"/>
      <c r="R133" s="356"/>
      <c r="S133" s="971"/>
      <c r="T133" s="971"/>
      <c r="U133" s="971"/>
      <c r="V133" s="971"/>
      <c r="AA133" s="356"/>
    </row>
    <row r="134" spans="1:27" s="355" customFormat="1" ht="12.75">
      <c r="A134" s="342"/>
      <c r="B134" s="726"/>
      <c r="C134" s="637" t="s">
        <v>39</v>
      </c>
      <c r="D134" s="371" t="s">
        <v>277</v>
      </c>
      <c r="E134" s="327" t="s">
        <v>13</v>
      </c>
      <c r="F134" s="338">
        <v>4019.43</v>
      </c>
      <c r="G134" s="872"/>
      <c r="H134" s="372">
        <f>F134*G134</f>
        <v>0</v>
      </c>
      <c r="I134" s="354"/>
      <c r="J134" s="123"/>
      <c r="K134" s="806"/>
      <c r="M134" s="375"/>
      <c r="N134" s="375"/>
      <c r="P134" s="375"/>
      <c r="Q134" s="375"/>
      <c r="R134" s="356"/>
      <c r="S134" s="971"/>
      <c r="T134" s="971"/>
      <c r="U134" s="971"/>
      <c r="V134" s="971"/>
      <c r="AA134" s="356"/>
    </row>
    <row r="135" spans="1:27" s="355" customFormat="1" ht="12.75">
      <c r="A135" s="342"/>
      <c r="B135" s="726"/>
      <c r="C135" s="637" t="s">
        <v>35</v>
      </c>
      <c r="D135" s="371" t="s">
        <v>278</v>
      </c>
      <c r="E135" s="327" t="s">
        <v>13</v>
      </c>
      <c r="F135" s="338">
        <v>74.53</v>
      </c>
      <c r="G135" s="872"/>
      <c r="H135" s="372">
        <f>F135*G135</f>
        <v>0</v>
      </c>
      <c r="I135" s="354"/>
      <c r="J135" s="123"/>
      <c r="K135" s="806"/>
      <c r="M135" s="375"/>
      <c r="N135" s="375"/>
      <c r="P135" s="375"/>
      <c r="Q135" s="375"/>
      <c r="R135" s="356"/>
      <c r="S135" s="971"/>
      <c r="T135" s="971"/>
      <c r="U135" s="971"/>
      <c r="V135" s="971"/>
      <c r="AA135" s="356"/>
    </row>
    <row r="136" spans="1:27" s="355" customFormat="1" ht="12.75">
      <c r="A136" s="342"/>
      <c r="B136" s="726"/>
      <c r="C136" s="637" t="s">
        <v>203</v>
      </c>
      <c r="D136" s="371" t="s">
        <v>279</v>
      </c>
      <c r="E136" s="327" t="s">
        <v>13</v>
      </c>
      <c r="F136" s="338">
        <v>409.4</v>
      </c>
      <c r="G136" s="872"/>
      <c r="H136" s="372">
        <f>F136*G136</f>
        <v>0</v>
      </c>
      <c r="I136" s="354"/>
      <c r="J136" s="123"/>
      <c r="K136" s="806"/>
      <c r="M136" s="375"/>
      <c r="N136" s="375"/>
      <c r="P136" s="375"/>
      <c r="Q136" s="375"/>
      <c r="R136" s="356"/>
      <c r="S136" s="971"/>
      <c r="T136" s="971"/>
      <c r="U136" s="971"/>
      <c r="V136" s="971"/>
      <c r="AA136" s="356"/>
    </row>
    <row r="137" spans="1:27" s="355" customFormat="1" ht="12.75">
      <c r="A137" s="342"/>
      <c r="B137" s="725"/>
      <c r="C137" s="637"/>
      <c r="D137" s="384" t="s">
        <v>280</v>
      </c>
      <c r="E137" s="327"/>
      <c r="F137" s="338"/>
      <c r="G137" s="872"/>
      <c r="H137" s="372"/>
      <c r="I137" s="354"/>
      <c r="J137" s="123"/>
      <c r="K137" s="806"/>
      <c r="M137" s="375"/>
      <c r="N137" s="375"/>
      <c r="P137" s="375"/>
      <c r="Q137" s="375"/>
      <c r="R137" s="356"/>
      <c r="S137" s="971"/>
      <c r="T137" s="971"/>
      <c r="U137" s="971"/>
      <c r="V137" s="971"/>
      <c r="AA137" s="356"/>
    </row>
    <row r="138" spans="1:27" s="355" customFormat="1" ht="12.75">
      <c r="A138" s="342"/>
      <c r="B138" s="726"/>
      <c r="C138" s="637" t="s">
        <v>39</v>
      </c>
      <c r="D138" s="371" t="s">
        <v>281</v>
      </c>
      <c r="E138" s="327" t="s">
        <v>13</v>
      </c>
      <c r="F138" s="338">
        <v>5512.4</v>
      </c>
      <c r="G138" s="872"/>
      <c r="H138" s="372">
        <f>F138*G138</f>
        <v>0</v>
      </c>
      <c r="I138" s="354"/>
      <c r="J138" s="123"/>
      <c r="K138" s="806"/>
      <c r="M138" s="375"/>
      <c r="N138" s="375"/>
      <c r="P138" s="375"/>
      <c r="Q138" s="375"/>
      <c r="R138" s="356"/>
      <c r="S138" s="971"/>
      <c r="T138" s="971"/>
      <c r="U138" s="971"/>
      <c r="V138" s="971"/>
      <c r="AA138" s="356"/>
    </row>
    <row r="139" spans="1:27" s="355" customFormat="1" ht="12.75">
      <c r="A139" s="342"/>
      <c r="B139" s="726"/>
      <c r="C139" s="637" t="s">
        <v>35</v>
      </c>
      <c r="D139" s="371" t="s">
        <v>282</v>
      </c>
      <c r="E139" s="327" t="s">
        <v>13</v>
      </c>
      <c r="F139" s="338">
        <v>639.82000000000005</v>
      </c>
      <c r="G139" s="872"/>
      <c r="H139" s="372">
        <f>F139*G139</f>
        <v>0</v>
      </c>
      <c r="I139" s="354"/>
      <c r="J139" s="123"/>
      <c r="K139" s="806"/>
      <c r="M139" s="375"/>
      <c r="N139" s="375"/>
      <c r="P139" s="375"/>
      <c r="Q139" s="375"/>
      <c r="R139" s="356"/>
      <c r="S139" s="971"/>
      <c r="T139" s="971"/>
      <c r="U139" s="971"/>
      <c r="V139" s="971"/>
      <c r="AA139" s="356"/>
    </row>
    <row r="140" spans="1:27" s="355" customFormat="1" ht="12.75">
      <c r="A140" s="342"/>
      <c r="B140" s="726"/>
      <c r="C140" s="637" t="s">
        <v>203</v>
      </c>
      <c r="D140" s="371" t="s">
        <v>279</v>
      </c>
      <c r="E140" s="327" t="s">
        <v>13</v>
      </c>
      <c r="F140" s="338">
        <v>615.22</v>
      </c>
      <c r="G140" s="872"/>
      <c r="H140" s="372">
        <f>F140*G140</f>
        <v>0</v>
      </c>
      <c r="I140" s="354"/>
      <c r="J140" s="123"/>
      <c r="K140" s="806"/>
      <c r="M140" s="375"/>
      <c r="N140" s="375"/>
      <c r="P140" s="375"/>
      <c r="Q140" s="375"/>
      <c r="R140" s="356"/>
      <c r="S140" s="971"/>
      <c r="T140" s="971"/>
      <c r="U140" s="971"/>
      <c r="V140" s="971"/>
      <c r="AA140" s="356"/>
    </row>
    <row r="141" spans="1:27" s="355" customFormat="1" ht="12.75">
      <c r="A141" s="342"/>
      <c r="B141" s="725"/>
      <c r="C141" s="792"/>
      <c r="D141" s="384" t="s">
        <v>284</v>
      </c>
      <c r="E141" s="327"/>
      <c r="F141" s="338"/>
      <c r="G141" s="872"/>
      <c r="H141" s="372"/>
      <c r="I141" s="354"/>
      <c r="J141" s="123"/>
      <c r="K141" s="806"/>
      <c r="M141" s="375"/>
      <c r="N141" s="375"/>
      <c r="P141" s="375"/>
      <c r="Q141" s="375"/>
      <c r="R141" s="356"/>
      <c r="S141" s="971"/>
      <c r="T141" s="971"/>
      <c r="U141" s="971"/>
      <c r="V141" s="971"/>
      <c r="AA141" s="356"/>
    </row>
    <row r="142" spans="1:27" s="355" customFormat="1" ht="12.75">
      <c r="A142" s="342"/>
      <c r="B142" s="725"/>
      <c r="C142" s="637"/>
      <c r="D142" s="384" t="s">
        <v>276</v>
      </c>
      <c r="E142" s="327"/>
      <c r="F142" s="338"/>
      <c r="G142" s="872"/>
      <c r="H142" s="372"/>
      <c r="I142" s="354"/>
      <c r="J142" s="123"/>
      <c r="K142" s="806"/>
      <c r="M142" s="375"/>
      <c r="N142" s="375"/>
      <c r="P142" s="375"/>
      <c r="Q142" s="375"/>
      <c r="R142" s="356"/>
      <c r="S142" s="971"/>
      <c r="T142" s="971"/>
      <c r="U142" s="971"/>
      <c r="V142" s="971"/>
      <c r="AA142" s="356"/>
    </row>
    <row r="143" spans="1:27" s="355" customFormat="1" ht="12.75">
      <c r="A143" s="342"/>
      <c r="B143" s="726"/>
      <c r="C143" s="637" t="s">
        <v>39</v>
      </c>
      <c r="D143" s="371" t="s">
        <v>277</v>
      </c>
      <c r="E143" s="327" t="s">
        <v>13</v>
      </c>
      <c r="F143" s="338">
        <v>3877.74</v>
      </c>
      <c r="G143" s="872"/>
      <c r="H143" s="372">
        <f>F143*G143</f>
        <v>0</v>
      </c>
      <c r="I143" s="354"/>
      <c r="J143" s="123"/>
      <c r="K143" s="806"/>
      <c r="M143" s="375"/>
      <c r="N143" s="375"/>
      <c r="P143" s="375"/>
      <c r="Q143" s="375"/>
      <c r="R143" s="356"/>
      <c r="S143" s="971"/>
      <c r="T143" s="971"/>
      <c r="U143" s="971"/>
      <c r="V143" s="971"/>
      <c r="AA143" s="356"/>
    </row>
    <row r="144" spans="1:27" s="355" customFormat="1" ht="12.75">
      <c r="A144" s="342"/>
      <c r="B144" s="726"/>
      <c r="C144" s="637" t="s">
        <v>35</v>
      </c>
      <c r="D144" s="371" t="s">
        <v>279</v>
      </c>
      <c r="E144" s="327" t="s">
        <v>13</v>
      </c>
      <c r="F144" s="338">
        <v>387.77</v>
      </c>
      <c r="G144" s="872"/>
      <c r="H144" s="372">
        <f>F144*G144</f>
        <v>0</v>
      </c>
      <c r="I144" s="354"/>
      <c r="J144" s="123"/>
      <c r="K144" s="806"/>
      <c r="M144" s="375"/>
      <c r="N144" s="375"/>
      <c r="P144" s="375"/>
      <c r="Q144" s="375"/>
      <c r="R144" s="356"/>
      <c r="S144" s="971"/>
      <c r="T144" s="971"/>
      <c r="U144" s="971"/>
      <c r="V144" s="971"/>
      <c r="AA144" s="356"/>
    </row>
    <row r="145" spans="1:38" s="355" customFormat="1" ht="12.75">
      <c r="A145" s="342"/>
      <c r="B145" s="725"/>
      <c r="C145" s="637"/>
      <c r="D145" s="384" t="s">
        <v>280</v>
      </c>
      <c r="E145" s="327"/>
      <c r="F145" s="338"/>
      <c r="G145" s="872"/>
      <c r="H145" s="372"/>
      <c r="I145" s="354"/>
      <c r="J145" s="123"/>
      <c r="K145" s="806"/>
      <c r="M145" s="375"/>
      <c r="N145" s="375"/>
      <c r="P145" s="375"/>
      <c r="Q145" s="375"/>
      <c r="R145" s="356"/>
      <c r="S145" s="971"/>
      <c r="T145" s="971"/>
      <c r="U145" s="971"/>
      <c r="V145" s="971"/>
      <c r="AA145" s="356"/>
    </row>
    <row r="146" spans="1:38" s="355" customFormat="1" ht="12.75">
      <c r="A146" s="342"/>
      <c r="B146" s="726"/>
      <c r="C146" s="637" t="s">
        <v>39</v>
      </c>
      <c r="D146" s="371" t="s">
        <v>282</v>
      </c>
      <c r="E146" s="327" t="s">
        <v>13</v>
      </c>
      <c r="F146" s="338">
        <v>568.72</v>
      </c>
      <c r="G146" s="872"/>
      <c r="H146" s="372">
        <f>F146*G146</f>
        <v>0</v>
      </c>
      <c r="I146" s="354"/>
      <c r="J146" s="123"/>
      <c r="K146" s="806"/>
      <c r="M146" s="375"/>
      <c r="N146" s="375"/>
      <c r="P146" s="375"/>
      <c r="Q146" s="375"/>
      <c r="R146" s="356"/>
      <c r="S146" s="971"/>
      <c r="T146" s="971"/>
      <c r="U146" s="971"/>
      <c r="V146" s="971"/>
      <c r="AA146" s="356"/>
    </row>
    <row r="147" spans="1:38" s="355" customFormat="1" ht="12.75">
      <c r="A147" s="342"/>
      <c r="B147" s="726"/>
      <c r="C147" s="637" t="s">
        <v>35</v>
      </c>
      <c r="D147" s="393" t="s">
        <v>285</v>
      </c>
      <c r="E147" s="327" t="s">
        <v>13</v>
      </c>
      <c r="F147" s="338">
        <v>2542.12</v>
      </c>
      <c r="G147" s="872"/>
      <c r="H147" s="372">
        <f>F147*G147</f>
        <v>0</v>
      </c>
      <c r="I147" s="354"/>
      <c r="J147" s="123"/>
      <c r="K147" s="806"/>
      <c r="M147" s="375"/>
      <c r="N147" s="375"/>
      <c r="P147" s="375"/>
      <c r="Q147" s="375"/>
      <c r="R147" s="356"/>
      <c r="S147" s="971"/>
      <c r="T147" s="971"/>
      <c r="U147" s="971"/>
      <c r="V147" s="971"/>
      <c r="AA147" s="356"/>
    </row>
    <row r="148" spans="1:38" s="355" customFormat="1" ht="12.75">
      <c r="A148" s="342"/>
      <c r="B148" s="726"/>
      <c r="C148" s="637" t="s">
        <v>203</v>
      </c>
      <c r="D148" s="371" t="s">
        <v>279</v>
      </c>
      <c r="E148" s="327" t="s">
        <v>13</v>
      </c>
      <c r="F148" s="338">
        <v>311.08</v>
      </c>
      <c r="G148" s="872"/>
      <c r="H148" s="372">
        <f>F148*G148</f>
        <v>0</v>
      </c>
      <c r="I148" s="354"/>
      <c r="J148" s="123"/>
      <c r="K148" s="806"/>
      <c r="M148" s="375"/>
      <c r="N148" s="375"/>
      <c r="P148" s="375"/>
      <c r="Q148" s="375"/>
      <c r="R148" s="356"/>
      <c r="S148" s="971"/>
      <c r="T148" s="971"/>
      <c r="U148" s="971"/>
      <c r="V148" s="971"/>
      <c r="AA148" s="356"/>
    </row>
    <row r="149" spans="1:38" s="399" customFormat="1" ht="12.75">
      <c r="A149" s="394"/>
      <c r="B149" s="728"/>
      <c r="C149" s="797"/>
      <c r="D149" s="371"/>
      <c r="E149" s="395"/>
      <c r="F149" s="396"/>
      <c r="G149" s="872"/>
      <c r="H149" s="397"/>
      <c r="I149" s="398"/>
      <c r="J149" s="123"/>
      <c r="K149" s="806"/>
      <c r="M149" s="375"/>
      <c r="N149" s="375"/>
      <c r="P149" s="904"/>
      <c r="Q149" s="904"/>
      <c r="R149" s="400"/>
      <c r="S149" s="971"/>
      <c r="T149" s="971"/>
      <c r="U149" s="971"/>
      <c r="V149" s="971"/>
      <c r="AA149" s="400"/>
      <c r="AK149" s="355"/>
      <c r="AL149" s="355"/>
    </row>
    <row r="150" spans="1:38" s="399" customFormat="1" ht="12.75">
      <c r="A150" s="394"/>
      <c r="B150" s="869"/>
      <c r="C150" s="865"/>
      <c r="D150" s="870"/>
      <c r="E150" s="863"/>
      <c r="F150" s="871"/>
      <c r="G150" s="872"/>
      <c r="H150" s="397"/>
      <c r="I150" s="398"/>
      <c r="J150" s="123"/>
      <c r="K150" s="806"/>
      <c r="M150" s="375"/>
      <c r="N150" s="375"/>
      <c r="P150" s="904"/>
      <c r="Q150" s="904"/>
      <c r="R150" s="400"/>
      <c r="S150" s="971"/>
      <c r="T150" s="971"/>
      <c r="U150" s="971"/>
      <c r="V150" s="971"/>
      <c r="AA150" s="400"/>
      <c r="AK150" s="355"/>
      <c r="AL150" s="355"/>
    </row>
    <row r="151" spans="1:38" s="12" customFormat="1" ht="15" customHeight="1">
      <c r="B151" s="729"/>
      <c r="C151" s="347"/>
      <c r="D151" s="447" t="s">
        <v>111</v>
      </c>
      <c r="E151" s="348"/>
      <c r="F151" s="349"/>
      <c r="G151" s="1434"/>
      <c r="H151" s="448">
        <f>SUBTOTAL(9,H152:H197)</f>
        <v>0</v>
      </c>
      <c r="I151" s="13"/>
      <c r="J151" s="123"/>
      <c r="K151" s="806"/>
      <c r="M151" s="864"/>
      <c r="N151" s="864"/>
      <c r="P151" s="783"/>
      <c r="Q151" s="783"/>
      <c r="S151" s="977"/>
      <c r="T151" s="977"/>
      <c r="U151" s="977"/>
      <c r="V151" s="977"/>
    </row>
    <row r="152" spans="1:38" s="355" customFormat="1" ht="12.75">
      <c r="A152" s="14"/>
      <c r="B152" s="727">
        <v>1</v>
      </c>
      <c r="C152" s="144"/>
      <c r="D152" s="145" t="s">
        <v>23</v>
      </c>
      <c r="E152" s="359"/>
      <c r="F152" s="360"/>
      <c r="G152" s="1435"/>
      <c r="H152" s="378">
        <f>SUBTOTAL(9,H153:H197)</f>
        <v>0</v>
      </c>
      <c r="I152" s="15"/>
      <c r="J152" s="123"/>
      <c r="K152" s="806"/>
      <c r="M152" s="375"/>
      <c r="N152" s="375"/>
      <c r="P152" s="375"/>
      <c r="Q152" s="375"/>
      <c r="R152" s="356"/>
      <c r="S152" s="971"/>
      <c r="T152" s="971"/>
      <c r="U152" s="971"/>
      <c r="V152" s="971"/>
      <c r="AA152" s="356"/>
    </row>
    <row r="153" spans="1:38" s="379" customFormat="1" ht="12.75">
      <c r="B153" s="725">
        <v>1.1000000000000001</v>
      </c>
      <c r="C153" s="794"/>
      <c r="D153" s="138" t="s">
        <v>209</v>
      </c>
      <c r="E153" s="380"/>
      <c r="F153" s="380"/>
      <c r="G153" s="1436"/>
      <c r="H153" s="369">
        <f>SUBTOTAL(9,H154:H195)</f>
        <v>0</v>
      </c>
      <c r="I153" s="382"/>
      <c r="J153" s="123"/>
      <c r="K153" s="806"/>
      <c r="M153" s="123"/>
      <c r="N153" s="123"/>
      <c r="P153" s="778"/>
      <c r="Q153" s="778"/>
      <c r="R153" s="383"/>
      <c r="S153" s="978"/>
      <c r="T153" s="978"/>
      <c r="U153" s="978"/>
      <c r="V153" s="978"/>
      <c r="AA153" s="383"/>
      <c r="AK153" s="355"/>
      <c r="AL153" s="355"/>
    </row>
    <row r="154" spans="1:38" s="355" customFormat="1" ht="12.75">
      <c r="A154" s="342"/>
      <c r="B154" s="725" t="s">
        <v>286</v>
      </c>
      <c r="C154" s="792"/>
      <c r="D154" s="384" t="s">
        <v>287</v>
      </c>
      <c r="E154" s="327"/>
      <c r="F154" s="338"/>
      <c r="G154" s="872"/>
      <c r="H154" s="372"/>
      <c r="I154" s="354"/>
      <c r="J154" s="123"/>
      <c r="K154" s="806"/>
      <c r="M154" s="375"/>
      <c r="N154" s="375"/>
      <c r="P154" s="375"/>
      <c r="Q154" s="375"/>
      <c r="R154" s="356"/>
      <c r="S154" s="971"/>
      <c r="T154" s="971"/>
      <c r="U154" s="971"/>
      <c r="V154" s="971"/>
      <c r="AA154" s="356"/>
    </row>
    <row r="155" spans="1:38" s="355" customFormat="1" ht="25.5">
      <c r="A155" s="342"/>
      <c r="B155" s="725"/>
      <c r="C155" s="792"/>
      <c r="D155" s="385" t="s">
        <v>288</v>
      </c>
      <c r="E155" s="327"/>
      <c r="F155" s="338"/>
      <c r="G155" s="872"/>
      <c r="H155" s="369"/>
      <c r="I155" s="354"/>
      <c r="J155" s="123"/>
      <c r="K155" s="806"/>
      <c r="M155" s="375"/>
      <c r="N155" s="375"/>
      <c r="P155" s="375"/>
      <c r="Q155" s="375"/>
      <c r="R155" s="356"/>
      <c r="S155" s="971"/>
      <c r="T155" s="971"/>
      <c r="U155" s="971"/>
      <c r="V155" s="971"/>
      <c r="AA155" s="356"/>
    </row>
    <row r="156" spans="1:38" s="355" customFormat="1" ht="12.75">
      <c r="A156" s="342"/>
      <c r="B156" s="725"/>
      <c r="C156" s="637" t="s">
        <v>39</v>
      </c>
      <c r="D156" s="371" t="s">
        <v>289</v>
      </c>
      <c r="E156" s="327" t="s">
        <v>14</v>
      </c>
      <c r="F156" s="338">
        <v>191.1</v>
      </c>
      <c r="G156" s="872"/>
      <c r="H156" s="372">
        <f t="shared" ref="H156:H163" si="1">F156*G156</f>
        <v>0</v>
      </c>
      <c r="I156" s="354"/>
      <c r="J156" s="123"/>
      <c r="K156" s="806"/>
      <c r="M156" s="375"/>
      <c r="N156" s="375"/>
      <c r="P156" s="375"/>
      <c r="Q156" s="375"/>
      <c r="R156" s="356"/>
      <c r="S156" s="971"/>
      <c r="T156" s="971"/>
      <c r="U156" s="971"/>
      <c r="V156" s="971"/>
      <c r="AA156" s="356"/>
    </row>
    <row r="157" spans="1:38" s="355" customFormat="1" ht="12.75">
      <c r="A157" s="342"/>
      <c r="B157" s="725"/>
      <c r="C157" s="637" t="s">
        <v>35</v>
      </c>
      <c r="D157" s="371" t="s">
        <v>290</v>
      </c>
      <c r="E157" s="327" t="s">
        <v>14</v>
      </c>
      <c r="F157" s="338">
        <v>81.900000000000006</v>
      </c>
      <c r="G157" s="872"/>
      <c r="H157" s="372">
        <f t="shared" si="1"/>
        <v>0</v>
      </c>
      <c r="I157" s="354"/>
      <c r="J157" s="123"/>
      <c r="K157" s="806"/>
      <c r="M157" s="375"/>
      <c r="N157" s="375"/>
      <c r="P157" s="375"/>
      <c r="Q157" s="375"/>
      <c r="R157" s="356"/>
      <c r="S157" s="971"/>
      <c r="T157" s="971"/>
      <c r="U157" s="971"/>
      <c r="V157" s="971"/>
      <c r="AA157" s="356"/>
    </row>
    <row r="158" spans="1:38" s="355" customFormat="1" ht="12.75">
      <c r="A158" s="342"/>
      <c r="B158" s="725"/>
      <c r="C158" s="637" t="s">
        <v>203</v>
      </c>
      <c r="D158" s="371" t="s">
        <v>291</v>
      </c>
      <c r="E158" s="327" t="s">
        <v>14</v>
      </c>
      <c r="F158" s="338">
        <v>7.65</v>
      </c>
      <c r="G158" s="872"/>
      <c r="H158" s="372">
        <f t="shared" si="1"/>
        <v>0</v>
      </c>
      <c r="I158" s="354"/>
      <c r="J158" s="123"/>
      <c r="K158" s="806"/>
      <c r="M158" s="375"/>
      <c r="N158" s="375"/>
      <c r="P158" s="375"/>
      <c r="Q158" s="375"/>
      <c r="R158" s="356"/>
      <c r="S158" s="971"/>
      <c r="T158" s="971"/>
      <c r="U158" s="971"/>
      <c r="V158" s="971"/>
      <c r="AA158" s="356"/>
    </row>
    <row r="159" spans="1:38" s="355" customFormat="1" ht="12.75">
      <c r="A159" s="342"/>
      <c r="B159" s="725"/>
      <c r="C159" s="637" t="s">
        <v>40</v>
      </c>
      <c r="D159" s="371" t="s">
        <v>292</v>
      </c>
      <c r="E159" s="327" t="s">
        <v>14</v>
      </c>
      <c r="F159" s="338">
        <v>75.34</v>
      </c>
      <c r="G159" s="872"/>
      <c r="H159" s="372">
        <f t="shared" si="1"/>
        <v>0</v>
      </c>
      <c r="I159" s="354"/>
      <c r="J159" s="123"/>
      <c r="K159" s="806"/>
      <c r="M159" s="375"/>
      <c r="N159" s="375"/>
      <c r="P159" s="375"/>
      <c r="Q159" s="375"/>
      <c r="R159" s="356"/>
      <c r="S159" s="971"/>
      <c r="T159" s="971"/>
      <c r="U159" s="971"/>
      <c r="V159" s="971"/>
      <c r="AA159" s="356"/>
    </row>
    <row r="160" spans="1:38" s="355" customFormat="1" ht="12.75">
      <c r="A160" s="342"/>
      <c r="B160" s="725"/>
      <c r="C160" s="637" t="s">
        <v>41</v>
      </c>
      <c r="D160" s="371" t="s">
        <v>293</v>
      </c>
      <c r="E160" s="327" t="s">
        <v>14</v>
      </c>
      <c r="F160" s="338">
        <v>41.85</v>
      </c>
      <c r="G160" s="872"/>
      <c r="H160" s="372">
        <f t="shared" si="1"/>
        <v>0</v>
      </c>
      <c r="I160" s="354"/>
      <c r="J160" s="123"/>
      <c r="K160" s="806"/>
      <c r="M160" s="375"/>
      <c r="N160" s="375"/>
      <c r="P160" s="375"/>
      <c r="Q160" s="375"/>
      <c r="R160" s="356"/>
      <c r="S160" s="971"/>
      <c r="T160" s="971"/>
      <c r="U160" s="971"/>
      <c r="V160" s="971"/>
      <c r="AA160" s="356"/>
    </row>
    <row r="161" spans="1:38" s="355" customFormat="1" ht="12.75">
      <c r="A161" s="342"/>
      <c r="B161" s="725"/>
      <c r="C161" s="637" t="s">
        <v>42</v>
      </c>
      <c r="D161" s="371" t="s">
        <v>294</v>
      </c>
      <c r="E161" s="327" t="s">
        <v>14</v>
      </c>
      <c r="F161" s="338">
        <v>2.5</v>
      </c>
      <c r="G161" s="872"/>
      <c r="H161" s="372">
        <f t="shared" si="1"/>
        <v>0</v>
      </c>
      <c r="I161" s="354"/>
      <c r="J161" s="123"/>
      <c r="K161" s="806"/>
      <c r="M161" s="375"/>
      <c r="N161" s="375"/>
      <c r="P161" s="375"/>
      <c r="Q161" s="375"/>
      <c r="R161" s="356"/>
      <c r="S161" s="971"/>
      <c r="T161" s="971"/>
      <c r="U161" s="971"/>
      <c r="V161" s="971"/>
      <c r="AA161" s="356"/>
    </row>
    <row r="162" spans="1:38" s="355" customFormat="1" ht="12.75">
      <c r="A162" s="342"/>
      <c r="B162" s="725"/>
      <c r="C162" s="637" t="s">
        <v>43</v>
      </c>
      <c r="D162" s="371" t="s">
        <v>295</v>
      </c>
      <c r="E162" s="327" t="s">
        <v>14</v>
      </c>
      <c r="F162" s="338">
        <v>60.97</v>
      </c>
      <c r="G162" s="872"/>
      <c r="H162" s="372">
        <f t="shared" si="1"/>
        <v>0</v>
      </c>
      <c r="I162" s="354"/>
      <c r="J162" s="123"/>
      <c r="K162" s="806"/>
      <c r="M162" s="375"/>
      <c r="N162" s="375"/>
      <c r="P162" s="375"/>
      <c r="Q162" s="375"/>
      <c r="R162" s="356"/>
      <c r="S162" s="971"/>
      <c r="T162" s="971"/>
      <c r="U162" s="971"/>
      <c r="V162" s="971"/>
      <c r="AA162" s="356"/>
    </row>
    <row r="163" spans="1:38" s="355" customFormat="1" ht="12.75">
      <c r="A163" s="342"/>
      <c r="B163" s="725"/>
      <c r="C163" s="637" t="s">
        <v>44</v>
      </c>
      <c r="D163" s="371" t="s">
        <v>296</v>
      </c>
      <c r="E163" s="327" t="s">
        <v>14</v>
      </c>
      <c r="F163" s="338">
        <v>16.48</v>
      </c>
      <c r="G163" s="872"/>
      <c r="H163" s="372">
        <f t="shared" si="1"/>
        <v>0</v>
      </c>
      <c r="I163" s="354"/>
      <c r="J163" s="123"/>
      <c r="K163" s="806"/>
      <c r="M163" s="375"/>
      <c r="N163" s="375"/>
      <c r="P163" s="375"/>
      <c r="Q163" s="375"/>
      <c r="R163" s="356"/>
      <c r="S163" s="971"/>
      <c r="T163" s="971"/>
      <c r="U163" s="971"/>
      <c r="V163" s="971"/>
      <c r="AA163" s="356"/>
    </row>
    <row r="164" spans="1:38" s="355" customFormat="1" ht="12.75">
      <c r="A164" s="342"/>
      <c r="B164" s="725" t="s">
        <v>297</v>
      </c>
      <c r="C164" s="792"/>
      <c r="D164" s="388" t="s">
        <v>233</v>
      </c>
      <c r="E164" s="327"/>
      <c r="F164" s="338"/>
      <c r="G164" s="872"/>
      <c r="H164" s="369"/>
      <c r="I164" s="354"/>
      <c r="J164" s="123"/>
      <c r="K164" s="806"/>
      <c r="M164" s="375"/>
      <c r="N164" s="375"/>
      <c r="P164" s="375"/>
      <c r="Q164" s="375"/>
      <c r="R164" s="356"/>
      <c r="S164" s="971"/>
      <c r="T164" s="971"/>
      <c r="U164" s="971"/>
      <c r="V164" s="971"/>
      <c r="AA164" s="356"/>
    </row>
    <row r="165" spans="1:38" s="355" customFormat="1" ht="25.5">
      <c r="A165" s="342"/>
      <c r="B165" s="725"/>
      <c r="C165" s="792"/>
      <c r="D165" s="385" t="s">
        <v>234</v>
      </c>
      <c r="E165" s="327"/>
      <c r="F165" s="338"/>
      <c r="G165" s="872"/>
      <c r="H165" s="369"/>
      <c r="I165" s="354"/>
      <c r="J165" s="123"/>
      <c r="K165" s="806"/>
      <c r="M165" s="375"/>
      <c r="N165" s="375"/>
      <c r="P165" s="375"/>
      <c r="Q165" s="375"/>
      <c r="R165" s="356"/>
      <c r="S165" s="971"/>
      <c r="T165" s="971"/>
      <c r="U165" s="971"/>
      <c r="V165" s="971"/>
      <c r="AA165" s="356"/>
    </row>
    <row r="166" spans="1:38" s="399" customFormat="1" ht="12.75">
      <c r="A166" s="394"/>
      <c r="B166" s="726"/>
      <c r="C166" s="637" t="s">
        <v>39</v>
      </c>
      <c r="D166" s="371" t="s">
        <v>298</v>
      </c>
      <c r="E166" s="327" t="s">
        <v>14</v>
      </c>
      <c r="F166" s="338">
        <v>135.16999999999999</v>
      </c>
      <c r="G166" s="872"/>
      <c r="H166" s="372">
        <f>F166*G166</f>
        <v>0</v>
      </c>
      <c r="I166" s="398"/>
      <c r="J166" s="123"/>
      <c r="K166" s="806"/>
      <c r="M166" s="375"/>
      <c r="N166" s="375"/>
      <c r="P166" s="904"/>
      <c r="Q166" s="904"/>
      <c r="R166" s="400"/>
      <c r="S166" s="971"/>
      <c r="T166" s="971"/>
      <c r="U166" s="971"/>
      <c r="V166" s="971"/>
      <c r="AA166" s="400"/>
      <c r="AK166" s="355"/>
      <c r="AL166" s="355"/>
    </row>
    <row r="167" spans="1:38" s="399" customFormat="1" ht="12.75">
      <c r="A167" s="394"/>
      <c r="B167" s="726"/>
      <c r="C167" s="637" t="s">
        <v>35</v>
      </c>
      <c r="D167" s="371" t="s">
        <v>1002</v>
      </c>
      <c r="E167" s="327" t="s">
        <v>14</v>
      </c>
      <c r="F167" s="338">
        <v>11.28</v>
      </c>
      <c r="G167" s="872"/>
      <c r="H167" s="372">
        <f>F167*G167</f>
        <v>0</v>
      </c>
      <c r="I167" s="398"/>
      <c r="J167" s="123"/>
      <c r="K167" s="806"/>
      <c r="M167" s="375"/>
      <c r="N167" s="375"/>
      <c r="P167" s="904"/>
      <c r="Q167" s="904"/>
      <c r="R167" s="400"/>
      <c r="S167" s="971"/>
      <c r="T167" s="971"/>
      <c r="U167" s="971"/>
      <c r="V167" s="971"/>
      <c r="AA167" s="400"/>
      <c r="AK167" s="355"/>
      <c r="AL167" s="355"/>
    </row>
    <row r="168" spans="1:38" s="355" customFormat="1" ht="12.75">
      <c r="A168" s="342"/>
      <c r="B168" s="725" t="s">
        <v>300</v>
      </c>
      <c r="C168" s="502"/>
      <c r="D168" s="388" t="s">
        <v>241</v>
      </c>
      <c r="E168" s="389"/>
      <c r="F168" s="338"/>
      <c r="G168" s="872"/>
      <c r="H168" s="372"/>
      <c r="I168" s="354"/>
      <c r="J168" s="123"/>
      <c r="K168" s="806"/>
      <c r="M168" s="375"/>
      <c r="N168" s="375"/>
      <c r="P168" s="375"/>
      <c r="Q168" s="375"/>
      <c r="R168" s="356"/>
      <c r="S168" s="971"/>
      <c r="T168" s="971"/>
      <c r="U168" s="971"/>
      <c r="V168" s="971"/>
      <c r="AA168" s="356"/>
    </row>
    <row r="169" spans="1:38" s="355" customFormat="1" ht="25.5">
      <c r="A169" s="342"/>
      <c r="B169" s="725"/>
      <c r="C169" s="502"/>
      <c r="D169" s="385" t="s">
        <v>242</v>
      </c>
      <c r="E169" s="389"/>
      <c r="F169" s="338"/>
      <c r="G169" s="872"/>
      <c r="H169" s="372"/>
      <c r="I169" s="354"/>
      <c r="J169" s="123"/>
      <c r="K169" s="806"/>
      <c r="M169" s="375"/>
      <c r="N169" s="375"/>
      <c r="P169" s="375"/>
      <c r="Q169" s="375"/>
      <c r="R169" s="356"/>
      <c r="S169" s="971"/>
      <c r="T169" s="971"/>
      <c r="U169" s="971"/>
      <c r="V169" s="971"/>
      <c r="AA169" s="356"/>
    </row>
    <row r="170" spans="1:38" s="355" customFormat="1" ht="12.75">
      <c r="A170" s="342"/>
      <c r="B170" s="726"/>
      <c r="C170" s="637" t="s">
        <v>39</v>
      </c>
      <c r="D170" s="371" t="s">
        <v>243</v>
      </c>
      <c r="E170" s="327" t="s">
        <v>14</v>
      </c>
      <c r="F170" s="338">
        <v>189.7</v>
      </c>
      <c r="G170" s="872"/>
      <c r="H170" s="372">
        <f>F170*G170</f>
        <v>0</v>
      </c>
      <c r="I170" s="354"/>
      <c r="J170" s="123"/>
      <c r="K170" s="806"/>
      <c r="M170" s="375"/>
      <c r="N170" s="375"/>
      <c r="P170" s="375"/>
      <c r="Q170" s="375"/>
      <c r="R170" s="356"/>
      <c r="S170" s="971"/>
      <c r="T170" s="971"/>
      <c r="U170" s="971"/>
      <c r="V170" s="971"/>
      <c r="AA170" s="356"/>
    </row>
    <row r="171" spans="1:38" s="355" customFormat="1" ht="12.75">
      <c r="A171" s="342"/>
      <c r="B171" s="726"/>
      <c r="C171" s="637" t="s">
        <v>35</v>
      </c>
      <c r="D171" s="371" t="s">
        <v>244</v>
      </c>
      <c r="E171" s="327" t="s">
        <v>14</v>
      </c>
      <c r="F171" s="338">
        <v>116.48</v>
      </c>
      <c r="G171" s="872"/>
      <c r="H171" s="372">
        <f>F171*G171</f>
        <v>0</v>
      </c>
      <c r="I171" s="354"/>
      <c r="J171" s="123"/>
      <c r="K171" s="806"/>
      <c r="M171" s="375"/>
      <c r="N171" s="375"/>
      <c r="P171" s="375"/>
      <c r="Q171" s="375"/>
      <c r="R171" s="356"/>
      <c r="S171" s="971"/>
      <c r="T171" s="971"/>
      <c r="U171" s="971"/>
      <c r="V171" s="971"/>
      <c r="AA171" s="356"/>
    </row>
    <row r="172" spans="1:38" s="355" customFormat="1" ht="12.75">
      <c r="A172" s="342"/>
      <c r="B172" s="726"/>
      <c r="C172" s="637" t="s">
        <v>203</v>
      </c>
      <c r="D172" s="371" t="s">
        <v>245</v>
      </c>
      <c r="E172" s="327" t="s">
        <v>246</v>
      </c>
      <c r="F172" s="338">
        <v>4.99</v>
      </c>
      <c r="G172" s="872"/>
      <c r="H172" s="372">
        <f>F172*G172</f>
        <v>0</v>
      </c>
      <c r="I172" s="354"/>
      <c r="J172" s="123"/>
      <c r="K172" s="806"/>
      <c r="M172" s="375"/>
      <c r="N172" s="375"/>
      <c r="P172" s="375"/>
      <c r="Q172" s="375"/>
      <c r="R172" s="356"/>
      <c r="S172" s="971"/>
      <c r="T172" s="971"/>
      <c r="U172" s="971"/>
      <c r="V172" s="971"/>
      <c r="AA172" s="356"/>
    </row>
    <row r="173" spans="1:38" s="355" customFormat="1" ht="12.75">
      <c r="A173" s="342"/>
      <c r="B173" s="726"/>
      <c r="C173" s="637" t="s">
        <v>40</v>
      </c>
      <c r="D173" s="371" t="s">
        <v>247</v>
      </c>
      <c r="E173" s="327" t="s">
        <v>248</v>
      </c>
      <c r="F173" s="338">
        <v>4.21</v>
      </c>
      <c r="G173" s="872"/>
      <c r="H173" s="372">
        <f>F173*G173</f>
        <v>0</v>
      </c>
      <c r="I173" s="354"/>
      <c r="J173" s="123"/>
      <c r="K173" s="806"/>
      <c r="M173" s="375"/>
      <c r="N173" s="375"/>
      <c r="P173" s="375"/>
      <c r="Q173" s="375"/>
      <c r="R173" s="356"/>
      <c r="S173" s="971"/>
      <c r="T173" s="971"/>
      <c r="U173" s="971"/>
      <c r="V173" s="971"/>
      <c r="AA173" s="356"/>
    </row>
    <row r="174" spans="1:38" s="399" customFormat="1" ht="12.75">
      <c r="A174" s="394"/>
      <c r="B174" s="726"/>
      <c r="C174" s="637"/>
      <c r="D174" s="371"/>
      <c r="E174" s="327"/>
      <c r="F174" s="338"/>
      <c r="G174" s="872"/>
      <c r="H174" s="372"/>
      <c r="I174" s="398"/>
      <c r="J174" s="123"/>
      <c r="K174" s="806"/>
      <c r="M174" s="375"/>
      <c r="N174" s="375"/>
      <c r="P174" s="904"/>
      <c r="Q174" s="904"/>
      <c r="R174" s="400"/>
      <c r="S174" s="971"/>
      <c r="T174" s="971"/>
      <c r="U174" s="971"/>
      <c r="V174" s="971"/>
      <c r="AA174" s="400"/>
      <c r="AK174" s="355"/>
      <c r="AL174" s="355"/>
    </row>
    <row r="175" spans="1:38" s="355" customFormat="1" ht="12.75">
      <c r="A175" s="342"/>
      <c r="B175" s="725" t="s">
        <v>301</v>
      </c>
      <c r="C175" s="502"/>
      <c r="D175" s="388" t="s">
        <v>251</v>
      </c>
      <c r="E175" s="389"/>
      <c r="F175" s="338"/>
      <c r="G175" s="872"/>
      <c r="H175" s="372"/>
      <c r="I175" s="354"/>
      <c r="J175" s="123"/>
      <c r="K175" s="806"/>
      <c r="M175" s="375"/>
      <c r="N175" s="375"/>
      <c r="P175" s="375"/>
      <c r="Q175" s="375"/>
      <c r="R175" s="356"/>
      <c r="S175" s="971"/>
      <c r="T175" s="971"/>
      <c r="U175" s="971"/>
      <c r="V175" s="971"/>
      <c r="AA175" s="356"/>
    </row>
    <row r="176" spans="1:38" s="355" customFormat="1" ht="25.5">
      <c r="A176" s="342"/>
      <c r="B176" s="725"/>
      <c r="C176" s="126"/>
      <c r="D176" s="385" t="s">
        <v>252</v>
      </c>
      <c r="E176" s="389"/>
      <c r="F176" s="338"/>
      <c r="G176" s="872"/>
      <c r="H176" s="372"/>
      <c r="I176" s="354"/>
      <c r="J176" s="123"/>
      <c r="K176" s="806"/>
      <c r="M176" s="375"/>
      <c r="N176" s="375"/>
      <c r="P176" s="375"/>
      <c r="Q176" s="375"/>
      <c r="R176" s="356"/>
      <c r="S176" s="971"/>
      <c r="T176" s="971"/>
      <c r="U176" s="971"/>
      <c r="V176" s="971"/>
      <c r="AA176" s="356"/>
    </row>
    <row r="177" spans="1:38" s="391" customFormat="1" ht="12.75">
      <c r="A177" s="14"/>
      <c r="B177" s="725"/>
      <c r="C177" s="795"/>
      <c r="D177" s="384" t="s">
        <v>302</v>
      </c>
      <c r="E177" s="390"/>
      <c r="F177" s="345"/>
      <c r="G177" s="1437"/>
      <c r="H177" s="369"/>
      <c r="I177" s="15"/>
      <c r="J177" s="123"/>
      <c r="K177" s="806"/>
      <c r="M177" s="375"/>
      <c r="N177" s="375"/>
      <c r="P177" s="785"/>
      <c r="Q177" s="785"/>
      <c r="R177" s="392"/>
      <c r="S177" s="979"/>
      <c r="T177" s="979"/>
      <c r="U177" s="979"/>
      <c r="V177" s="979"/>
      <c r="AA177" s="392"/>
      <c r="AK177" s="355"/>
      <c r="AL177" s="355"/>
    </row>
    <row r="178" spans="1:38" s="355" customFormat="1" ht="12.75">
      <c r="A178" s="342"/>
      <c r="B178" s="725"/>
      <c r="C178" s="792" t="s">
        <v>39</v>
      </c>
      <c r="D178" s="371" t="s">
        <v>254</v>
      </c>
      <c r="E178" s="327"/>
      <c r="F178" s="338"/>
      <c r="G178" s="872"/>
      <c r="H178" s="372"/>
      <c r="I178" s="354"/>
      <c r="J178" s="123"/>
      <c r="K178" s="806"/>
      <c r="M178" s="375"/>
      <c r="N178" s="375"/>
      <c r="P178" s="375"/>
      <c r="Q178" s="375"/>
      <c r="R178" s="356"/>
      <c r="S178" s="971"/>
      <c r="T178" s="971"/>
      <c r="U178" s="971"/>
      <c r="V178" s="971"/>
      <c r="AA178" s="356"/>
    </row>
    <row r="179" spans="1:38" s="355" customFormat="1" ht="12.75">
      <c r="A179" s="342"/>
      <c r="B179" s="725"/>
      <c r="C179" s="796" t="s">
        <v>255</v>
      </c>
      <c r="D179" s="371" t="s">
        <v>261</v>
      </c>
      <c r="E179" s="327" t="s">
        <v>14</v>
      </c>
      <c r="F179" s="338">
        <v>0.93</v>
      </c>
      <c r="G179" s="872"/>
      <c r="H179" s="372">
        <f>F179*G179</f>
        <v>0</v>
      </c>
      <c r="I179" s="354"/>
      <c r="J179" s="779"/>
      <c r="K179" s="806"/>
      <c r="M179" s="375"/>
      <c r="N179" s="375"/>
      <c r="P179" s="375"/>
      <c r="Q179" s="375"/>
      <c r="R179" s="356"/>
      <c r="S179" s="971"/>
      <c r="T179" s="971"/>
      <c r="U179" s="971"/>
      <c r="V179" s="971"/>
      <c r="AA179" s="356"/>
    </row>
    <row r="180" spans="1:38" s="355" customFormat="1" ht="12.75">
      <c r="A180" s="342"/>
      <c r="B180" s="725"/>
      <c r="C180" s="796" t="s">
        <v>255</v>
      </c>
      <c r="D180" s="371" t="s">
        <v>262</v>
      </c>
      <c r="E180" s="327" t="str">
        <f>+E179</f>
        <v>m3</v>
      </c>
      <c r="F180" s="338">
        <v>0.67</v>
      </c>
      <c r="G180" s="872"/>
      <c r="H180" s="372">
        <f>F180*G180</f>
        <v>0</v>
      </c>
      <c r="I180" s="354"/>
      <c r="J180" s="779"/>
      <c r="K180" s="806"/>
      <c r="M180" s="375"/>
      <c r="N180" s="375"/>
      <c r="P180" s="375"/>
      <c r="Q180" s="375"/>
      <c r="R180" s="356"/>
      <c r="S180" s="971"/>
      <c r="T180" s="971"/>
      <c r="U180" s="971"/>
      <c r="V180" s="971"/>
      <c r="AA180" s="356"/>
    </row>
    <row r="181" spans="1:38" s="355" customFormat="1" ht="12.75">
      <c r="A181" s="342"/>
      <c r="B181" s="725"/>
      <c r="C181" s="792" t="s">
        <v>35</v>
      </c>
      <c r="D181" s="371" t="s">
        <v>257</v>
      </c>
      <c r="E181" s="327"/>
      <c r="F181" s="338"/>
      <c r="G181" s="872"/>
      <c r="H181" s="372"/>
      <c r="I181" s="354"/>
      <c r="J181" s="123"/>
      <c r="K181" s="806"/>
      <c r="M181" s="375"/>
      <c r="N181" s="375"/>
      <c r="P181" s="375"/>
      <c r="Q181" s="375"/>
      <c r="R181" s="356"/>
      <c r="S181" s="971"/>
      <c r="T181" s="971"/>
      <c r="U181" s="971"/>
      <c r="V181" s="971"/>
      <c r="AA181" s="356"/>
    </row>
    <row r="182" spans="1:38" s="355" customFormat="1" ht="12.75">
      <c r="A182" s="342"/>
      <c r="B182" s="725"/>
      <c r="C182" s="796" t="s">
        <v>255</v>
      </c>
      <c r="D182" s="371" t="s">
        <v>258</v>
      </c>
      <c r="E182" s="327" t="s">
        <v>14</v>
      </c>
      <c r="F182" s="338">
        <v>1.7</v>
      </c>
      <c r="G182" s="872"/>
      <c r="H182" s="372">
        <f>F182*G182</f>
        <v>0</v>
      </c>
      <c r="I182" s="354"/>
      <c r="J182" s="123"/>
      <c r="K182" s="806"/>
      <c r="M182" s="375"/>
      <c r="N182" s="375"/>
      <c r="P182" s="375"/>
      <c r="Q182" s="375"/>
      <c r="R182" s="356"/>
      <c r="S182" s="971"/>
      <c r="T182" s="971"/>
      <c r="U182" s="971"/>
      <c r="V182" s="971"/>
      <c r="AA182" s="356"/>
    </row>
    <row r="183" spans="1:38" s="391" customFormat="1" ht="12.75">
      <c r="A183" s="14"/>
      <c r="B183" s="725"/>
      <c r="C183" s="796" t="s">
        <v>255</v>
      </c>
      <c r="D183" s="371" t="s">
        <v>259</v>
      </c>
      <c r="E183" s="327" t="s">
        <v>14</v>
      </c>
      <c r="F183" s="338">
        <v>0.64</v>
      </c>
      <c r="G183" s="872"/>
      <c r="H183" s="372">
        <f>F183*G183</f>
        <v>0</v>
      </c>
      <c r="I183" s="15"/>
      <c r="J183" s="123"/>
      <c r="K183" s="806"/>
      <c r="M183" s="375"/>
      <c r="N183" s="375"/>
      <c r="P183" s="785"/>
      <c r="Q183" s="785"/>
      <c r="R183" s="392"/>
      <c r="S183" s="979"/>
      <c r="T183" s="979"/>
      <c r="U183" s="979"/>
      <c r="V183" s="979"/>
      <c r="AA183" s="392"/>
      <c r="AK183" s="355"/>
      <c r="AL183" s="355"/>
    </row>
    <row r="184" spans="1:38" s="391" customFormat="1" ht="12.75">
      <c r="A184" s="14"/>
      <c r="B184" s="725"/>
      <c r="C184" s="795"/>
      <c r="D184" s="384" t="s">
        <v>303</v>
      </c>
      <c r="E184" s="390"/>
      <c r="F184" s="345"/>
      <c r="G184" s="1437"/>
      <c r="H184" s="369"/>
      <c r="I184" s="15"/>
      <c r="J184" s="123"/>
      <c r="K184" s="806"/>
      <c r="M184" s="375"/>
      <c r="N184" s="375"/>
      <c r="P184" s="785"/>
      <c r="Q184" s="785"/>
      <c r="R184" s="392"/>
      <c r="S184" s="979"/>
      <c r="T184" s="979"/>
      <c r="U184" s="979"/>
      <c r="V184" s="979"/>
      <c r="AA184" s="392"/>
      <c r="AK184" s="355"/>
      <c r="AL184" s="355"/>
    </row>
    <row r="185" spans="1:38" s="355" customFormat="1" ht="12.75">
      <c r="A185" s="342"/>
      <c r="B185" s="725"/>
      <c r="C185" s="792" t="s">
        <v>39</v>
      </c>
      <c r="D185" s="371" t="s">
        <v>254</v>
      </c>
      <c r="E185" s="327"/>
      <c r="F185" s="338"/>
      <c r="G185" s="872"/>
      <c r="H185" s="372"/>
      <c r="I185" s="354"/>
      <c r="J185" s="779"/>
      <c r="K185" s="806"/>
      <c r="M185" s="375"/>
      <c r="N185" s="375"/>
      <c r="P185" s="375"/>
      <c r="Q185" s="375"/>
      <c r="R185" s="356"/>
      <c r="S185" s="971"/>
      <c r="T185" s="971"/>
      <c r="U185" s="971"/>
      <c r="V185" s="971"/>
      <c r="AA185" s="356"/>
    </row>
    <row r="186" spans="1:38" s="355" customFormat="1" ht="12.75">
      <c r="A186" s="342"/>
      <c r="B186" s="725"/>
      <c r="C186" s="796" t="s">
        <v>255</v>
      </c>
      <c r="D186" s="371" t="s">
        <v>264</v>
      </c>
      <c r="E186" s="327" t="s">
        <v>14</v>
      </c>
      <c r="F186" s="338">
        <v>0.48</v>
      </c>
      <c r="G186" s="872"/>
      <c r="H186" s="372">
        <f>F186*G186</f>
        <v>0</v>
      </c>
      <c r="I186" s="354"/>
      <c r="J186" s="779"/>
      <c r="K186" s="806"/>
      <c r="M186" s="375"/>
      <c r="N186" s="375"/>
      <c r="P186" s="375"/>
      <c r="Q186" s="375"/>
      <c r="R186" s="356"/>
      <c r="S186" s="971"/>
      <c r="T186" s="971"/>
      <c r="U186" s="971"/>
      <c r="V186" s="971"/>
      <c r="AA186" s="356"/>
    </row>
    <row r="187" spans="1:38" s="355" customFormat="1" ht="12.75">
      <c r="A187" s="342"/>
      <c r="B187" s="725"/>
      <c r="C187" s="792" t="s">
        <v>35</v>
      </c>
      <c r="D187" s="371" t="s">
        <v>257</v>
      </c>
      <c r="E187" s="327"/>
      <c r="F187" s="338"/>
      <c r="G187" s="872"/>
      <c r="H187" s="372"/>
      <c r="I187" s="354"/>
      <c r="J187" s="123"/>
      <c r="K187" s="806"/>
      <c r="M187" s="375"/>
      <c r="N187" s="375"/>
      <c r="P187" s="375"/>
      <c r="Q187" s="375"/>
      <c r="R187" s="356"/>
      <c r="S187" s="971"/>
      <c r="T187" s="971"/>
      <c r="U187" s="971"/>
      <c r="V187" s="971"/>
      <c r="AA187" s="356"/>
    </row>
    <row r="188" spans="1:38" s="355" customFormat="1" ht="12.75">
      <c r="A188" s="342"/>
      <c r="B188" s="725"/>
      <c r="C188" s="796" t="s">
        <v>255</v>
      </c>
      <c r="D188" s="371" t="s">
        <v>258</v>
      </c>
      <c r="E188" s="327" t="s">
        <v>14</v>
      </c>
      <c r="F188" s="338">
        <v>1.04</v>
      </c>
      <c r="G188" s="872"/>
      <c r="H188" s="372">
        <f>F188*G188</f>
        <v>0</v>
      </c>
      <c r="I188" s="354"/>
      <c r="J188" s="123"/>
      <c r="K188" s="806"/>
      <c r="M188" s="375"/>
      <c r="N188" s="375"/>
      <c r="P188" s="375"/>
      <c r="Q188" s="375"/>
      <c r="R188" s="356"/>
      <c r="S188" s="971"/>
      <c r="T188" s="971"/>
      <c r="U188" s="971"/>
      <c r="V188" s="971"/>
      <c r="AA188" s="356"/>
    </row>
    <row r="189" spans="1:38" s="391" customFormat="1" ht="12.75">
      <c r="A189" s="14"/>
      <c r="B189" s="725"/>
      <c r="C189" s="796" t="s">
        <v>255</v>
      </c>
      <c r="D189" s="371" t="s">
        <v>259</v>
      </c>
      <c r="E189" s="327" t="s">
        <v>14</v>
      </c>
      <c r="F189" s="338">
        <v>0.41</v>
      </c>
      <c r="G189" s="872"/>
      <c r="H189" s="372">
        <f>F189*G189</f>
        <v>0</v>
      </c>
      <c r="I189" s="15"/>
      <c r="J189" s="123"/>
      <c r="K189" s="806"/>
      <c r="M189" s="375"/>
      <c r="N189" s="375"/>
      <c r="P189" s="785"/>
      <c r="Q189" s="785"/>
      <c r="R189" s="392"/>
      <c r="S189" s="979"/>
      <c r="T189" s="979"/>
      <c r="U189" s="979"/>
      <c r="V189" s="979"/>
      <c r="AA189" s="392"/>
      <c r="AK189" s="355"/>
      <c r="AL189" s="355"/>
    </row>
    <row r="190" spans="1:38" s="391" customFormat="1" ht="12.75">
      <c r="A190" s="14"/>
      <c r="B190" s="725"/>
      <c r="C190" s="795"/>
      <c r="D190" s="384" t="s">
        <v>265</v>
      </c>
      <c r="E190" s="390"/>
      <c r="F190" s="338"/>
      <c r="G190" s="1437"/>
      <c r="H190" s="369"/>
      <c r="I190" s="15"/>
      <c r="J190" s="123"/>
      <c r="K190" s="806"/>
      <c r="M190" s="375"/>
      <c r="N190" s="375"/>
      <c r="P190" s="785"/>
      <c r="Q190" s="785"/>
      <c r="R190" s="392"/>
      <c r="S190" s="979"/>
      <c r="T190" s="979"/>
      <c r="U190" s="979"/>
      <c r="V190" s="979"/>
      <c r="AA190" s="392"/>
      <c r="AK190" s="355"/>
      <c r="AL190" s="355"/>
    </row>
    <row r="191" spans="1:38" s="355" customFormat="1" ht="12.75">
      <c r="A191" s="342"/>
      <c r="B191" s="725"/>
      <c r="C191" s="792" t="s">
        <v>39</v>
      </c>
      <c r="D191" s="371" t="s">
        <v>254</v>
      </c>
      <c r="E191" s="327"/>
      <c r="F191" s="338"/>
      <c r="G191" s="872"/>
      <c r="H191" s="372"/>
      <c r="I191" s="354"/>
      <c r="J191" s="779"/>
      <c r="K191" s="806"/>
      <c r="M191" s="375"/>
      <c r="N191" s="375"/>
      <c r="P191" s="375"/>
      <c r="Q191" s="375"/>
      <c r="R191" s="356"/>
      <c r="S191" s="971"/>
      <c r="T191" s="971"/>
      <c r="U191" s="971"/>
      <c r="V191" s="971"/>
      <c r="AA191" s="356"/>
    </row>
    <row r="192" spans="1:38" s="355" customFormat="1" ht="12.75">
      <c r="A192" s="342"/>
      <c r="B192" s="725"/>
      <c r="C192" s="796" t="s">
        <v>255</v>
      </c>
      <c r="D192" s="371" t="s">
        <v>264</v>
      </c>
      <c r="E192" s="327" t="s">
        <v>14</v>
      </c>
      <c r="F192" s="338">
        <v>0.48</v>
      </c>
      <c r="G192" s="872"/>
      <c r="H192" s="372">
        <f>F192*G192</f>
        <v>0</v>
      </c>
      <c r="I192" s="354"/>
      <c r="J192" s="123"/>
      <c r="K192" s="806"/>
      <c r="M192" s="375"/>
      <c r="N192" s="375"/>
      <c r="P192" s="375"/>
      <c r="Q192" s="375"/>
      <c r="R192" s="356"/>
      <c r="S192" s="971"/>
      <c r="T192" s="971"/>
      <c r="U192" s="971"/>
      <c r="V192" s="971"/>
      <c r="AA192" s="356"/>
    </row>
    <row r="193" spans="1:38" s="355" customFormat="1" ht="12.75">
      <c r="A193" s="342"/>
      <c r="B193" s="725"/>
      <c r="C193" s="792" t="s">
        <v>35</v>
      </c>
      <c r="D193" s="371" t="s">
        <v>257</v>
      </c>
      <c r="E193" s="327"/>
      <c r="F193" s="338"/>
      <c r="G193" s="872"/>
      <c r="H193" s="372"/>
      <c r="I193" s="354"/>
      <c r="J193" s="230"/>
      <c r="K193" s="806"/>
      <c r="M193" s="375"/>
      <c r="N193" s="375"/>
      <c r="P193" s="375"/>
      <c r="Q193" s="375"/>
      <c r="R193" s="356"/>
      <c r="S193" s="971"/>
      <c r="T193" s="971"/>
      <c r="U193" s="971"/>
      <c r="V193" s="971"/>
      <c r="AA193" s="356"/>
    </row>
    <row r="194" spans="1:38" s="355" customFormat="1" ht="12.75">
      <c r="A194" s="342"/>
      <c r="B194" s="725"/>
      <c r="C194" s="796" t="s">
        <v>255</v>
      </c>
      <c r="D194" s="371" t="s">
        <v>258</v>
      </c>
      <c r="E194" s="327" t="s">
        <v>14</v>
      </c>
      <c r="F194" s="338">
        <v>1.04</v>
      </c>
      <c r="G194" s="872"/>
      <c r="H194" s="372">
        <f>F194*G194</f>
        <v>0</v>
      </c>
      <c r="I194" s="354"/>
      <c r="J194" s="375"/>
      <c r="K194" s="806"/>
      <c r="M194" s="375"/>
      <c r="N194" s="375"/>
      <c r="P194" s="375"/>
      <c r="Q194" s="375"/>
      <c r="R194" s="356"/>
      <c r="S194" s="971"/>
      <c r="T194" s="971"/>
      <c r="U194" s="971"/>
      <c r="V194" s="971"/>
      <c r="AA194" s="356"/>
    </row>
    <row r="195" spans="1:38" s="391" customFormat="1" ht="12.75">
      <c r="A195" s="14"/>
      <c r="B195" s="725"/>
      <c r="C195" s="796" t="s">
        <v>255</v>
      </c>
      <c r="D195" s="371" t="s">
        <v>259</v>
      </c>
      <c r="E195" s="327" t="s">
        <v>14</v>
      </c>
      <c r="F195" s="338">
        <v>0.41</v>
      </c>
      <c r="G195" s="872"/>
      <c r="H195" s="372">
        <f>F195*G195</f>
        <v>0</v>
      </c>
      <c r="I195" s="15"/>
      <c r="J195" s="778"/>
      <c r="K195" s="806"/>
      <c r="M195" s="375"/>
      <c r="N195" s="375"/>
      <c r="P195" s="785"/>
      <c r="Q195" s="785"/>
      <c r="R195" s="392"/>
      <c r="S195" s="979"/>
      <c r="T195" s="979"/>
      <c r="U195" s="979"/>
      <c r="V195" s="979"/>
      <c r="AA195" s="392"/>
      <c r="AK195" s="355"/>
      <c r="AL195" s="355"/>
    </row>
    <row r="196" spans="1:38" s="391" customFormat="1" ht="12.75">
      <c r="A196" s="14"/>
      <c r="B196" s="873"/>
      <c r="C196" s="874"/>
      <c r="D196" s="870"/>
      <c r="E196" s="87"/>
      <c r="F196" s="875"/>
      <c r="G196" s="872"/>
      <c r="H196" s="372"/>
      <c r="I196" s="15"/>
      <c r="J196" s="778"/>
      <c r="K196" s="806"/>
      <c r="M196" s="375"/>
      <c r="N196" s="375"/>
      <c r="P196" s="785"/>
      <c r="Q196" s="785"/>
      <c r="R196" s="392"/>
      <c r="S196" s="979"/>
      <c r="T196" s="979"/>
      <c r="U196" s="979"/>
      <c r="V196" s="979"/>
      <c r="AA196" s="392"/>
      <c r="AK196" s="355"/>
      <c r="AL196" s="355"/>
    </row>
    <row r="197" spans="1:38" s="399" customFormat="1" ht="12.75">
      <c r="A197" s="394"/>
      <c r="B197" s="725"/>
      <c r="C197" s="796"/>
      <c r="D197" s="371"/>
      <c r="E197" s="327"/>
      <c r="F197" s="338"/>
      <c r="G197" s="872"/>
      <c r="H197" s="372"/>
      <c r="I197" s="398"/>
      <c r="J197" s="123"/>
      <c r="K197" s="806"/>
      <c r="M197" s="375"/>
      <c r="N197" s="375"/>
      <c r="P197" s="904"/>
      <c r="Q197" s="904"/>
      <c r="R197" s="400"/>
      <c r="S197" s="971"/>
      <c r="T197" s="971"/>
      <c r="U197" s="971"/>
      <c r="V197" s="971"/>
      <c r="AA197" s="400"/>
      <c r="AK197" s="355"/>
      <c r="AL197" s="355"/>
    </row>
    <row r="198" spans="1:38" s="12" customFormat="1" ht="15" customHeight="1">
      <c r="B198" s="729"/>
      <c r="C198" s="347"/>
      <c r="D198" s="447" t="s">
        <v>114</v>
      </c>
      <c r="E198" s="348"/>
      <c r="F198" s="349"/>
      <c r="G198" s="1434"/>
      <c r="H198" s="448">
        <f>SUBTOTAL(9,H199:H243)</f>
        <v>0</v>
      </c>
      <c r="I198" s="13"/>
      <c r="J198" s="123"/>
      <c r="K198" s="806"/>
      <c r="M198" s="864"/>
      <c r="N198" s="864"/>
      <c r="P198" s="783"/>
      <c r="Q198" s="783"/>
      <c r="S198" s="977"/>
      <c r="T198" s="977"/>
      <c r="U198" s="977"/>
      <c r="V198" s="977"/>
    </row>
    <row r="199" spans="1:38" s="355" customFormat="1" ht="12.75">
      <c r="A199" s="14"/>
      <c r="B199" s="727">
        <v>1</v>
      </c>
      <c r="C199" s="144"/>
      <c r="D199" s="401" t="s">
        <v>23</v>
      </c>
      <c r="E199" s="360"/>
      <c r="F199" s="360"/>
      <c r="G199" s="1435"/>
      <c r="H199" s="378">
        <f>SUBTOTAL(9,H200:H243)</f>
        <v>0</v>
      </c>
      <c r="I199" s="15"/>
      <c r="J199" s="123"/>
      <c r="K199" s="806"/>
      <c r="M199" s="375"/>
      <c r="N199" s="375"/>
      <c r="P199" s="375"/>
      <c r="Q199" s="375"/>
      <c r="R199" s="356"/>
      <c r="S199" s="971"/>
      <c r="T199" s="971"/>
      <c r="U199" s="971"/>
      <c r="V199" s="971"/>
      <c r="AA199" s="356"/>
    </row>
    <row r="200" spans="1:38" s="379" customFormat="1" ht="12.75">
      <c r="B200" s="725">
        <v>1.1000000000000001</v>
      </c>
      <c r="C200" s="794"/>
      <c r="D200" s="138" t="s">
        <v>209</v>
      </c>
      <c r="E200" s="380"/>
      <c r="F200" s="380"/>
      <c r="G200" s="1436"/>
      <c r="H200" s="369">
        <f>SUBTOTAL(9,H201:H241)</f>
        <v>0</v>
      </c>
      <c r="I200" s="382"/>
      <c r="J200" s="123"/>
      <c r="K200" s="806"/>
      <c r="M200" s="123"/>
      <c r="N200" s="123"/>
      <c r="P200" s="778"/>
      <c r="Q200" s="778"/>
      <c r="R200" s="383"/>
      <c r="S200" s="978"/>
      <c r="T200" s="978"/>
      <c r="U200" s="978"/>
      <c r="V200" s="978"/>
      <c r="AA200" s="383"/>
      <c r="AK200" s="355"/>
      <c r="AL200" s="355"/>
    </row>
    <row r="201" spans="1:38" s="355" customFormat="1" ht="12.75">
      <c r="A201" s="342"/>
      <c r="B201" s="725" t="s">
        <v>286</v>
      </c>
      <c r="C201" s="792"/>
      <c r="D201" s="384" t="s">
        <v>287</v>
      </c>
      <c r="E201" s="327"/>
      <c r="F201" s="338"/>
      <c r="G201" s="872"/>
      <c r="H201" s="372"/>
      <c r="I201" s="354"/>
      <c r="J201" s="123"/>
      <c r="K201" s="806"/>
      <c r="M201" s="375"/>
      <c r="N201" s="375"/>
      <c r="P201" s="375"/>
      <c r="Q201" s="375"/>
      <c r="R201" s="356"/>
      <c r="S201" s="971"/>
      <c r="T201" s="971"/>
      <c r="U201" s="971"/>
      <c r="V201" s="971"/>
      <c r="AA201" s="356"/>
    </row>
    <row r="202" spans="1:38" s="355" customFormat="1" ht="25.5">
      <c r="A202" s="342"/>
      <c r="B202" s="725"/>
      <c r="C202" s="792"/>
      <c r="D202" s="385" t="s">
        <v>288</v>
      </c>
      <c r="E202" s="327"/>
      <c r="F202" s="338"/>
      <c r="G202" s="872"/>
      <c r="H202" s="372"/>
      <c r="I202" s="354"/>
      <c r="J202" s="123"/>
      <c r="K202" s="806"/>
      <c r="M202" s="375"/>
      <c r="N202" s="375"/>
      <c r="P202" s="375"/>
      <c r="Q202" s="375"/>
      <c r="R202" s="356"/>
      <c r="S202" s="971"/>
      <c r="T202" s="971"/>
      <c r="U202" s="971"/>
      <c r="V202" s="971"/>
      <c r="AA202" s="356"/>
    </row>
    <row r="203" spans="1:38" s="355" customFormat="1" ht="12.75">
      <c r="A203" s="342"/>
      <c r="B203" s="725"/>
      <c r="C203" s="637" t="s">
        <v>35</v>
      </c>
      <c r="D203" s="371" t="s">
        <v>290</v>
      </c>
      <c r="E203" s="327" t="s">
        <v>14</v>
      </c>
      <c r="F203" s="338">
        <v>218.4</v>
      </c>
      <c r="G203" s="872"/>
      <c r="H203" s="372">
        <f t="shared" ref="H203:H210" si="2">F203*G203</f>
        <v>0</v>
      </c>
      <c r="I203" s="354"/>
      <c r="J203" s="123"/>
      <c r="K203" s="806"/>
      <c r="M203" s="375"/>
      <c r="N203" s="375"/>
      <c r="P203" s="375"/>
      <c r="Q203" s="375"/>
      <c r="R203" s="356"/>
      <c r="S203" s="971"/>
      <c r="T203" s="971"/>
      <c r="U203" s="971"/>
      <c r="V203" s="971"/>
      <c r="AA203" s="356"/>
    </row>
    <row r="204" spans="1:38" s="399" customFormat="1" ht="12.75">
      <c r="A204" s="394"/>
      <c r="B204" s="726"/>
      <c r="C204" s="637" t="s">
        <v>35</v>
      </c>
      <c r="D204" s="371" t="s">
        <v>304</v>
      </c>
      <c r="E204" s="327" t="s">
        <v>14</v>
      </c>
      <c r="F204" s="338">
        <v>11.76</v>
      </c>
      <c r="G204" s="872"/>
      <c r="H204" s="372">
        <f t="shared" si="2"/>
        <v>0</v>
      </c>
      <c r="I204" s="398"/>
      <c r="J204" s="123"/>
      <c r="K204" s="806"/>
      <c r="M204" s="375"/>
      <c r="N204" s="375"/>
      <c r="P204" s="904"/>
      <c r="Q204" s="904"/>
      <c r="R204" s="400"/>
      <c r="S204" s="971"/>
      <c r="T204" s="971"/>
      <c r="U204" s="971"/>
      <c r="V204" s="971"/>
      <c r="AA204" s="400"/>
      <c r="AK204" s="355"/>
      <c r="AL204" s="355"/>
    </row>
    <row r="205" spans="1:38" s="355" customFormat="1" ht="12.75">
      <c r="A205" s="342"/>
      <c r="B205" s="725"/>
      <c r="C205" s="637" t="s">
        <v>203</v>
      </c>
      <c r="D205" s="371" t="s">
        <v>291</v>
      </c>
      <c r="E205" s="327" t="s">
        <v>14</v>
      </c>
      <c r="F205" s="338">
        <v>23.42</v>
      </c>
      <c r="G205" s="872"/>
      <c r="H205" s="372">
        <f t="shared" si="2"/>
        <v>0</v>
      </c>
      <c r="I205" s="354"/>
      <c r="J205" s="123"/>
      <c r="K205" s="806"/>
      <c r="M205" s="375"/>
      <c r="N205" s="375"/>
      <c r="P205" s="375"/>
      <c r="Q205" s="375"/>
      <c r="R205" s="356"/>
      <c r="S205" s="971"/>
      <c r="T205" s="971"/>
      <c r="U205" s="971"/>
      <c r="V205" s="971"/>
      <c r="AA205" s="356"/>
    </row>
    <row r="206" spans="1:38" s="399" customFormat="1" ht="12.75">
      <c r="A206" s="394"/>
      <c r="B206" s="726"/>
      <c r="C206" s="637" t="s">
        <v>40</v>
      </c>
      <c r="D206" s="371" t="s">
        <v>305</v>
      </c>
      <c r="E206" s="327" t="s">
        <v>14</v>
      </c>
      <c r="F206" s="338">
        <v>22.05</v>
      </c>
      <c r="G206" s="872"/>
      <c r="H206" s="372">
        <f t="shared" si="2"/>
        <v>0</v>
      </c>
      <c r="I206" s="398"/>
      <c r="J206" s="123"/>
      <c r="K206" s="806"/>
      <c r="M206" s="375"/>
      <c r="N206" s="375"/>
      <c r="P206" s="904"/>
      <c r="Q206" s="904"/>
      <c r="R206" s="400"/>
      <c r="S206" s="971"/>
      <c r="T206" s="971"/>
      <c r="U206" s="971"/>
      <c r="V206" s="971"/>
      <c r="AA206" s="400"/>
      <c r="AK206" s="355"/>
      <c r="AL206" s="355"/>
    </row>
    <row r="207" spans="1:38" s="399" customFormat="1" ht="12.75">
      <c r="A207" s="394"/>
      <c r="B207" s="726"/>
      <c r="C207" s="637" t="s">
        <v>41</v>
      </c>
      <c r="D207" s="371" t="s">
        <v>306</v>
      </c>
      <c r="E207" s="327" t="s">
        <v>14</v>
      </c>
      <c r="F207" s="338">
        <v>27.9</v>
      </c>
      <c r="G207" s="872"/>
      <c r="H207" s="372">
        <f t="shared" si="2"/>
        <v>0</v>
      </c>
      <c r="I207" s="398"/>
      <c r="J207" s="123"/>
      <c r="K207" s="806"/>
      <c r="M207" s="375"/>
      <c r="N207" s="375"/>
      <c r="P207" s="904"/>
      <c r="Q207" s="904"/>
      <c r="R207" s="400"/>
      <c r="S207" s="971"/>
      <c r="T207" s="971"/>
      <c r="U207" s="971"/>
      <c r="V207" s="971"/>
      <c r="AA207" s="400"/>
      <c r="AK207" s="355"/>
      <c r="AL207" s="355"/>
    </row>
    <row r="208" spans="1:38" s="399" customFormat="1" ht="12.75">
      <c r="A208" s="394"/>
      <c r="B208" s="726"/>
      <c r="C208" s="637" t="s">
        <v>42</v>
      </c>
      <c r="D208" s="371" t="s">
        <v>307</v>
      </c>
      <c r="E208" s="327" t="s">
        <v>14</v>
      </c>
      <c r="F208" s="338">
        <v>1.59</v>
      </c>
      <c r="G208" s="872"/>
      <c r="H208" s="372">
        <f t="shared" si="2"/>
        <v>0</v>
      </c>
      <c r="I208" s="398"/>
      <c r="J208" s="123"/>
      <c r="K208" s="806"/>
      <c r="M208" s="375"/>
      <c r="N208" s="375"/>
      <c r="P208" s="904"/>
      <c r="Q208" s="904"/>
      <c r="R208" s="400"/>
      <c r="S208" s="971"/>
      <c r="T208" s="971"/>
      <c r="U208" s="971"/>
      <c r="V208" s="971"/>
      <c r="AA208" s="400"/>
      <c r="AK208" s="355"/>
      <c r="AL208" s="355"/>
    </row>
    <row r="209" spans="1:38" s="355" customFormat="1" ht="12.75">
      <c r="A209" s="342"/>
      <c r="B209" s="725"/>
      <c r="C209" s="637" t="s">
        <v>43</v>
      </c>
      <c r="D209" s="371" t="s">
        <v>295</v>
      </c>
      <c r="E209" s="327" t="s">
        <v>14</v>
      </c>
      <c r="F209" s="338">
        <v>58.7</v>
      </c>
      <c r="G209" s="872"/>
      <c r="H209" s="372">
        <f t="shared" si="2"/>
        <v>0</v>
      </c>
      <c r="I209" s="354"/>
      <c r="J209" s="123"/>
      <c r="K209" s="806"/>
      <c r="M209" s="375"/>
      <c r="N209" s="375"/>
      <c r="P209" s="375"/>
      <c r="Q209" s="375"/>
      <c r="R209" s="356"/>
      <c r="S209" s="971"/>
      <c r="T209" s="971"/>
      <c r="U209" s="971"/>
      <c r="V209" s="971"/>
      <c r="AA209" s="356"/>
    </row>
    <row r="210" spans="1:38" s="355" customFormat="1" ht="12.75">
      <c r="A210" s="342"/>
      <c r="B210" s="725"/>
      <c r="C210" s="637" t="s">
        <v>44</v>
      </c>
      <c r="D210" s="371" t="s">
        <v>296</v>
      </c>
      <c r="E210" s="327" t="s">
        <v>14</v>
      </c>
      <c r="F210" s="338">
        <v>13.37</v>
      </c>
      <c r="G210" s="872"/>
      <c r="H210" s="372">
        <f t="shared" si="2"/>
        <v>0</v>
      </c>
      <c r="I210" s="354"/>
      <c r="J210" s="123"/>
      <c r="K210" s="806"/>
      <c r="M210" s="375"/>
      <c r="N210" s="375"/>
      <c r="P210" s="375"/>
      <c r="Q210" s="375"/>
      <c r="R210" s="356"/>
      <c r="S210" s="971"/>
      <c r="T210" s="971"/>
      <c r="U210" s="971"/>
      <c r="V210" s="971"/>
      <c r="AA210" s="356"/>
    </row>
    <row r="211" spans="1:38" s="355" customFormat="1" ht="12.75">
      <c r="A211" s="342"/>
      <c r="B211" s="725" t="s">
        <v>297</v>
      </c>
      <c r="C211" s="792"/>
      <c r="D211" s="384" t="s">
        <v>308</v>
      </c>
      <c r="E211" s="327"/>
      <c r="F211" s="338"/>
      <c r="G211" s="872"/>
      <c r="H211" s="372"/>
      <c r="I211" s="354"/>
      <c r="J211" s="123"/>
      <c r="K211" s="806"/>
      <c r="M211" s="375"/>
      <c r="N211" s="375"/>
      <c r="P211" s="375"/>
      <c r="Q211" s="375"/>
      <c r="R211" s="356"/>
      <c r="S211" s="971"/>
      <c r="T211" s="971"/>
      <c r="U211" s="971"/>
      <c r="V211" s="971"/>
      <c r="AA211" s="356"/>
    </row>
    <row r="212" spans="1:38" s="355" customFormat="1" ht="25.5">
      <c r="A212" s="342"/>
      <c r="B212" s="725"/>
      <c r="C212" s="792"/>
      <c r="D212" s="385" t="s">
        <v>309</v>
      </c>
      <c r="E212" s="327"/>
      <c r="F212" s="338"/>
      <c r="G212" s="872"/>
      <c r="H212" s="372"/>
      <c r="I212" s="354"/>
      <c r="J212" s="123"/>
      <c r="K212" s="806"/>
      <c r="M212" s="375"/>
      <c r="N212" s="375"/>
      <c r="P212" s="375"/>
      <c r="Q212" s="375"/>
      <c r="R212" s="356"/>
      <c r="S212" s="971"/>
      <c r="T212" s="971"/>
      <c r="U212" s="971"/>
      <c r="V212" s="971"/>
      <c r="AA212" s="356"/>
    </row>
    <row r="213" spans="1:38" s="399" customFormat="1" ht="12.75">
      <c r="A213" s="394"/>
      <c r="B213" s="726"/>
      <c r="C213" s="637" t="s">
        <v>39</v>
      </c>
      <c r="D213" s="371" t="s">
        <v>310</v>
      </c>
      <c r="E213" s="327" t="s">
        <v>14</v>
      </c>
      <c r="F213" s="338">
        <v>109.73</v>
      </c>
      <c r="G213" s="872"/>
      <c r="H213" s="372">
        <f>F213*G213</f>
        <v>0</v>
      </c>
      <c r="I213" s="398"/>
      <c r="J213" s="123"/>
      <c r="K213" s="806"/>
      <c r="M213" s="375"/>
      <c r="N213" s="375"/>
      <c r="P213" s="904"/>
      <c r="Q213" s="904"/>
      <c r="R213" s="400"/>
      <c r="S213" s="971"/>
      <c r="T213" s="971"/>
      <c r="U213" s="971"/>
      <c r="V213" s="971"/>
      <c r="AA213" s="400"/>
      <c r="AK213" s="355"/>
      <c r="AL213" s="355"/>
    </row>
    <row r="214" spans="1:38" s="399" customFormat="1" ht="12.75">
      <c r="A214" s="394"/>
      <c r="B214" s="726"/>
      <c r="C214" s="637" t="s">
        <v>35</v>
      </c>
      <c r="D214" s="371" t="s">
        <v>311</v>
      </c>
      <c r="E214" s="327" t="s">
        <v>14</v>
      </c>
      <c r="F214" s="338">
        <v>51.45</v>
      </c>
      <c r="G214" s="872"/>
      <c r="H214" s="372">
        <f>F214*G214</f>
        <v>0</v>
      </c>
      <c r="I214" s="398"/>
      <c r="J214" s="123"/>
      <c r="K214" s="806"/>
      <c r="M214" s="375"/>
      <c r="N214" s="375"/>
      <c r="P214" s="904"/>
      <c r="Q214" s="904"/>
      <c r="R214" s="400"/>
      <c r="S214" s="971"/>
      <c r="T214" s="971"/>
      <c r="U214" s="971"/>
      <c r="V214" s="971"/>
      <c r="AA214" s="400"/>
      <c r="AK214" s="355"/>
      <c r="AL214" s="355"/>
    </row>
    <row r="215" spans="1:38" s="399" customFormat="1" ht="12.75">
      <c r="A215" s="394"/>
      <c r="B215" s="726"/>
      <c r="C215" s="637" t="s">
        <v>203</v>
      </c>
      <c r="D215" s="371" t="s">
        <v>312</v>
      </c>
      <c r="E215" s="327" t="s">
        <v>14</v>
      </c>
      <c r="F215" s="338">
        <v>40.43</v>
      </c>
      <c r="G215" s="872"/>
      <c r="H215" s="372">
        <f>F215*G215</f>
        <v>0</v>
      </c>
      <c r="I215" s="398"/>
      <c r="J215" s="123"/>
      <c r="K215" s="806"/>
      <c r="M215" s="375"/>
      <c r="N215" s="375"/>
      <c r="P215" s="904"/>
      <c r="Q215" s="904"/>
      <c r="R215" s="400"/>
      <c r="S215" s="971"/>
      <c r="T215" s="971"/>
      <c r="U215" s="971"/>
      <c r="V215" s="971"/>
      <c r="AA215" s="400"/>
      <c r="AK215" s="355"/>
      <c r="AL215" s="355"/>
    </row>
    <row r="216" spans="1:38" s="399" customFormat="1" ht="12.75">
      <c r="A216" s="394"/>
      <c r="B216" s="726"/>
      <c r="C216" s="637" t="s">
        <v>40</v>
      </c>
      <c r="D216" s="371" t="s">
        <v>313</v>
      </c>
      <c r="E216" s="327" t="s">
        <v>14</v>
      </c>
      <c r="F216" s="338">
        <v>16.8</v>
      </c>
      <c r="G216" s="872"/>
      <c r="H216" s="372">
        <f>F216*G216</f>
        <v>0</v>
      </c>
      <c r="I216" s="398"/>
      <c r="J216" s="123"/>
      <c r="K216" s="806"/>
      <c r="M216" s="375"/>
      <c r="N216" s="375"/>
      <c r="P216" s="904"/>
      <c r="Q216" s="904"/>
      <c r="R216" s="400"/>
      <c r="S216" s="971"/>
      <c r="T216" s="971"/>
      <c r="U216" s="971"/>
      <c r="V216" s="971"/>
      <c r="AA216" s="400"/>
      <c r="AK216" s="355"/>
      <c r="AL216" s="355"/>
    </row>
    <row r="217" spans="1:38" s="355" customFormat="1" ht="12.75">
      <c r="A217" s="342"/>
      <c r="B217" s="725" t="s">
        <v>300</v>
      </c>
      <c r="C217" s="792"/>
      <c r="D217" s="388" t="s">
        <v>233</v>
      </c>
      <c r="E217" s="327"/>
      <c r="F217" s="338"/>
      <c r="G217" s="872"/>
      <c r="H217" s="369"/>
      <c r="I217" s="354"/>
      <c r="J217" s="123"/>
      <c r="K217" s="806"/>
      <c r="M217" s="375"/>
      <c r="N217" s="375"/>
      <c r="P217" s="375"/>
      <c r="Q217" s="375"/>
      <c r="R217" s="356"/>
      <c r="S217" s="971"/>
      <c r="T217" s="971"/>
      <c r="U217" s="971"/>
      <c r="V217" s="971"/>
      <c r="AA217" s="356"/>
    </row>
    <row r="218" spans="1:38" s="355" customFormat="1" ht="25.5">
      <c r="A218" s="342"/>
      <c r="B218" s="725"/>
      <c r="C218" s="792"/>
      <c r="D218" s="385" t="s">
        <v>234</v>
      </c>
      <c r="E218" s="327"/>
      <c r="F218" s="338"/>
      <c r="G218" s="872"/>
      <c r="H218" s="369"/>
      <c r="I218" s="354"/>
      <c r="J218" s="123"/>
      <c r="K218" s="806"/>
      <c r="M218" s="375"/>
      <c r="N218" s="375"/>
      <c r="P218" s="375"/>
      <c r="Q218" s="375"/>
      <c r="R218" s="356"/>
      <c r="S218" s="971"/>
      <c r="T218" s="971"/>
      <c r="U218" s="971"/>
      <c r="V218" s="971"/>
      <c r="AA218" s="356"/>
    </row>
    <row r="219" spans="1:38" s="399" customFormat="1" ht="12.75">
      <c r="A219" s="394"/>
      <c r="B219" s="726"/>
      <c r="C219" s="637" t="s">
        <v>39</v>
      </c>
      <c r="D219" s="371" t="s">
        <v>298</v>
      </c>
      <c r="E219" s="327" t="s">
        <v>14</v>
      </c>
      <c r="F219" s="338">
        <v>126.35</v>
      </c>
      <c r="G219" s="872"/>
      <c r="H219" s="372">
        <f>F219*G219</f>
        <v>0</v>
      </c>
      <c r="I219" s="398"/>
      <c r="J219" s="123"/>
      <c r="K219" s="806"/>
      <c r="M219" s="375"/>
      <c r="N219" s="375"/>
      <c r="P219" s="904"/>
      <c r="Q219" s="904"/>
      <c r="R219" s="400"/>
      <c r="S219" s="971"/>
      <c r="T219" s="971"/>
      <c r="U219" s="971"/>
      <c r="V219" s="971"/>
      <c r="AA219" s="400"/>
      <c r="AK219" s="355"/>
      <c r="AL219" s="355"/>
    </row>
    <row r="220" spans="1:38" s="399" customFormat="1" ht="12.75">
      <c r="A220" s="394"/>
      <c r="B220" s="726"/>
      <c r="C220" s="637" t="s">
        <v>35</v>
      </c>
      <c r="D220" s="371" t="s">
        <v>314</v>
      </c>
      <c r="E220" s="327" t="s">
        <v>14</v>
      </c>
      <c r="F220" s="338">
        <v>239.04</v>
      </c>
      <c r="G220" s="872"/>
      <c r="H220" s="372">
        <f>F220*G220</f>
        <v>0</v>
      </c>
      <c r="I220" s="398"/>
      <c r="J220" s="123"/>
      <c r="K220" s="806"/>
      <c r="M220" s="375"/>
      <c r="N220" s="375"/>
      <c r="P220" s="904"/>
      <c r="Q220" s="904"/>
      <c r="R220" s="400"/>
      <c r="S220" s="971"/>
      <c r="T220" s="971"/>
      <c r="U220" s="971"/>
      <c r="V220" s="971"/>
      <c r="AA220" s="400"/>
      <c r="AK220" s="355"/>
      <c r="AL220" s="355"/>
    </row>
    <row r="221" spans="1:38" s="399" customFormat="1" ht="12.75">
      <c r="A221" s="394"/>
      <c r="B221" s="726"/>
      <c r="C221" s="637" t="s">
        <v>203</v>
      </c>
      <c r="D221" s="371" t="s">
        <v>1002</v>
      </c>
      <c r="E221" s="327" t="s">
        <v>14</v>
      </c>
      <c r="F221" s="338">
        <v>11.28</v>
      </c>
      <c r="G221" s="872"/>
      <c r="H221" s="372">
        <f>F221*G221</f>
        <v>0</v>
      </c>
      <c r="I221" s="398"/>
      <c r="J221" s="123"/>
      <c r="K221" s="806"/>
      <c r="M221" s="375"/>
      <c r="N221" s="375"/>
      <c r="P221" s="904"/>
      <c r="Q221" s="904"/>
      <c r="R221" s="400"/>
      <c r="S221" s="971"/>
      <c r="T221" s="971"/>
      <c r="U221" s="971"/>
      <c r="V221" s="971"/>
      <c r="AA221" s="400"/>
      <c r="AK221" s="355"/>
      <c r="AL221" s="355"/>
    </row>
    <row r="222" spans="1:38" s="355" customFormat="1" ht="12.75">
      <c r="A222" s="342"/>
      <c r="B222" s="725" t="s">
        <v>301</v>
      </c>
      <c r="C222" s="502"/>
      <c r="D222" s="388" t="s">
        <v>241</v>
      </c>
      <c r="E222" s="389"/>
      <c r="F222" s="338"/>
      <c r="G222" s="872"/>
      <c r="H222" s="372"/>
      <c r="I222" s="354"/>
      <c r="J222" s="123"/>
      <c r="K222" s="806"/>
      <c r="M222" s="375"/>
      <c r="N222" s="375"/>
      <c r="P222" s="375"/>
      <c r="Q222" s="375"/>
      <c r="R222" s="356"/>
      <c r="S222" s="971"/>
      <c r="T222" s="971"/>
      <c r="U222" s="971"/>
      <c r="V222" s="971"/>
      <c r="AA222" s="356"/>
    </row>
    <row r="223" spans="1:38" s="355" customFormat="1" ht="25.5">
      <c r="A223" s="342"/>
      <c r="B223" s="725"/>
      <c r="C223" s="502"/>
      <c r="D223" s="385" t="s">
        <v>242</v>
      </c>
      <c r="E223" s="389"/>
      <c r="F223" s="338"/>
      <c r="G223" s="872"/>
      <c r="H223" s="372"/>
      <c r="I223" s="354"/>
      <c r="J223" s="123"/>
      <c r="K223" s="806"/>
      <c r="M223" s="375"/>
      <c r="N223" s="375"/>
      <c r="P223" s="375"/>
      <c r="Q223" s="375"/>
      <c r="R223" s="356"/>
      <c r="S223" s="971"/>
      <c r="T223" s="971"/>
      <c r="U223" s="971"/>
      <c r="V223" s="971"/>
      <c r="AA223" s="356"/>
    </row>
    <row r="224" spans="1:38" s="355" customFormat="1" ht="12.75">
      <c r="A224" s="342"/>
      <c r="B224" s="726"/>
      <c r="C224" s="637" t="s">
        <v>39</v>
      </c>
      <c r="D224" s="371" t="s">
        <v>243</v>
      </c>
      <c r="E224" s="327" t="s">
        <v>14</v>
      </c>
      <c r="F224" s="338">
        <v>176.4</v>
      </c>
      <c r="G224" s="872"/>
      <c r="H224" s="372">
        <f>F224*G224</f>
        <v>0</v>
      </c>
      <c r="I224" s="354"/>
      <c r="J224" s="123"/>
      <c r="K224" s="806"/>
      <c r="M224" s="375"/>
      <c r="N224" s="375"/>
      <c r="P224" s="375"/>
      <c r="Q224" s="375"/>
      <c r="R224" s="356"/>
      <c r="S224" s="971"/>
      <c r="T224" s="971"/>
      <c r="U224" s="971"/>
      <c r="V224" s="971"/>
      <c r="AA224" s="356"/>
    </row>
    <row r="225" spans="1:38" s="355" customFormat="1" ht="12.75">
      <c r="A225" s="342"/>
      <c r="B225" s="726"/>
      <c r="C225" s="637" t="s">
        <v>35</v>
      </c>
      <c r="D225" s="371" t="s">
        <v>245</v>
      </c>
      <c r="E225" s="327" t="s">
        <v>246</v>
      </c>
      <c r="F225" s="338">
        <v>5.04</v>
      </c>
      <c r="G225" s="872"/>
      <c r="H225" s="372">
        <f>F225*G225</f>
        <v>0</v>
      </c>
      <c r="I225" s="354"/>
      <c r="J225" s="123"/>
      <c r="K225" s="806"/>
      <c r="M225" s="375"/>
      <c r="N225" s="375"/>
      <c r="P225" s="375"/>
      <c r="Q225" s="375"/>
      <c r="R225" s="356"/>
      <c r="S225" s="971"/>
      <c r="T225" s="971"/>
      <c r="U225" s="971"/>
      <c r="V225" s="971"/>
      <c r="AA225" s="356"/>
    </row>
    <row r="226" spans="1:38" s="355" customFormat="1" ht="12.75">
      <c r="A226" s="342"/>
      <c r="B226" s="726"/>
      <c r="C226" s="637" t="s">
        <v>203</v>
      </c>
      <c r="D226" s="371" t="s">
        <v>247</v>
      </c>
      <c r="E226" s="327" t="s">
        <v>248</v>
      </c>
      <c r="F226" s="338">
        <v>4.25</v>
      </c>
      <c r="G226" s="872"/>
      <c r="H226" s="372">
        <f>F226*G226</f>
        <v>0</v>
      </c>
      <c r="I226" s="354"/>
      <c r="J226" s="779"/>
      <c r="K226" s="806"/>
      <c r="M226" s="375"/>
      <c r="N226" s="375"/>
      <c r="P226" s="375"/>
      <c r="Q226" s="375"/>
      <c r="R226" s="356"/>
      <c r="S226" s="971"/>
      <c r="T226" s="971"/>
      <c r="U226" s="971"/>
      <c r="V226" s="971"/>
      <c r="AA226" s="356"/>
    </row>
    <row r="227" spans="1:38" s="355" customFormat="1" ht="12.75">
      <c r="A227" s="342"/>
      <c r="B227" s="725" t="s">
        <v>315</v>
      </c>
      <c r="C227" s="502"/>
      <c r="D227" s="388" t="s">
        <v>251</v>
      </c>
      <c r="E227" s="389"/>
      <c r="F227" s="338"/>
      <c r="G227" s="872"/>
      <c r="H227" s="372"/>
      <c r="I227" s="354"/>
      <c r="J227" s="123"/>
      <c r="K227" s="806"/>
      <c r="M227" s="375"/>
      <c r="N227" s="375"/>
      <c r="P227" s="375"/>
      <c r="Q227" s="375"/>
      <c r="R227" s="356"/>
      <c r="S227" s="971"/>
      <c r="T227" s="971"/>
      <c r="U227" s="971"/>
      <c r="V227" s="971"/>
      <c r="AA227" s="356"/>
    </row>
    <row r="228" spans="1:38" s="355" customFormat="1" ht="25.5">
      <c r="A228" s="342"/>
      <c r="B228" s="725"/>
      <c r="C228" s="126"/>
      <c r="D228" s="385" t="s">
        <v>252</v>
      </c>
      <c r="E228" s="389"/>
      <c r="F228" s="338"/>
      <c r="G228" s="872"/>
      <c r="H228" s="372"/>
      <c r="I228" s="354"/>
      <c r="J228" s="123"/>
      <c r="K228" s="806"/>
      <c r="M228" s="375"/>
      <c r="N228" s="375"/>
      <c r="P228" s="375"/>
      <c r="Q228" s="375"/>
      <c r="R228" s="356"/>
      <c r="S228" s="971"/>
      <c r="T228" s="971"/>
      <c r="U228" s="971"/>
      <c r="V228" s="971"/>
      <c r="AA228" s="356"/>
    </row>
    <row r="229" spans="1:38" s="391" customFormat="1" ht="12.75">
      <c r="A229" s="14"/>
      <c r="B229" s="725"/>
      <c r="C229" s="795"/>
      <c r="D229" s="384" t="s">
        <v>260</v>
      </c>
      <c r="E229" s="390"/>
      <c r="F229" s="345"/>
      <c r="G229" s="1437"/>
      <c r="H229" s="369"/>
      <c r="I229" s="15"/>
      <c r="J229" s="123"/>
      <c r="K229" s="806"/>
      <c r="M229" s="375"/>
      <c r="N229" s="375"/>
      <c r="P229" s="785"/>
      <c r="Q229" s="785"/>
      <c r="R229" s="392"/>
      <c r="S229" s="979"/>
      <c r="T229" s="979"/>
      <c r="U229" s="979"/>
      <c r="V229" s="979"/>
      <c r="AA229" s="392"/>
      <c r="AK229" s="355"/>
      <c r="AL229" s="355"/>
    </row>
    <row r="230" spans="1:38" s="355" customFormat="1" ht="12.75">
      <c r="A230" s="342"/>
      <c r="B230" s="725"/>
      <c r="C230" s="792" t="s">
        <v>39</v>
      </c>
      <c r="D230" s="371" t="s">
        <v>254</v>
      </c>
      <c r="E230" s="327"/>
      <c r="F230" s="338"/>
      <c r="G230" s="872"/>
      <c r="H230" s="372"/>
      <c r="I230" s="354"/>
      <c r="J230" s="123"/>
      <c r="K230" s="806"/>
      <c r="M230" s="375"/>
      <c r="N230" s="375"/>
      <c r="P230" s="375"/>
      <c r="Q230" s="375"/>
      <c r="R230" s="356"/>
      <c r="S230" s="971"/>
      <c r="T230" s="971"/>
      <c r="U230" s="971"/>
      <c r="V230" s="971"/>
      <c r="AA230" s="356"/>
    </row>
    <row r="231" spans="1:38" s="355" customFormat="1" ht="12.75">
      <c r="A231" s="342"/>
      <c r="B231" s="725"/>
      <c r="C231" s="796" t="s">
        <v>255</v>
      </c>
      <c r="D231" s="371" t="s">
        <v>261</v>
      </c>
      <c r="E231" s="327" t="s">
        <v>14</v>
      </c>
      <c r="F231" s="338">
        <v>0.88</v>
      </c>
      <c r="G231" s="872"/>
      <c r="H231" s="372">
        <f>F231*G231</f>
        <v>0</v>
      </c>
      <c r="I231" s="354"/>
      <c r="J231" s="779"/>
      <c r="K231" s="806"/>
      <c r="M231" s="375"/>
      <c r="N231" s="375"/>
      <c r="P231" s="375"/>
      <c r="Q231" s="375"/>
      <c r="R231" s="356"/>
      <c r="S231" s="971"/>
      <c r="T231" s="971"/>
      <c r="U231" s="971"/>
      <c r="V231" s="971"/>
      <c r="AA231" s="356"/>
    </row>
    <row r="232" spans="1:38" s="355" customFormat="1" ht="12.75">
      <c r="A232" s="342"/>
      <c r="B232" s="725"/>
      <c r="C232" s="796" t="s">
        <v>255</v>
      </c>
      <c r="D232" s="371" t="s">
        <v>262</v>
      </c>
      <c r="E232" s="327" t="str">
        <f>+E231</f>
        <v>m3</v>
      </c>
      <c r="F232" s="338">
        <v>0.67</v>
      </c>
      <c r="G232" s="872"/>
      <c r="H232" s="372">
        <f>F232*G232</f>
        <v>0</v>
      </c>
      <c r="I232" s="354"/>
      <c r="J232" s="779"/>
      <c r="K232" s="806"/>
      <c r="M232" s="375"/>
      <c r="N232" s="375"/>
      <c r="P232" s="375"/>
      <c r="Q232" s="375"/>
      <c r="R232" s="356"/>
      <c r="S232" s="971"/>
      <c r="T232" s="971"/>
      <c r="U232" s="971"/>
      <c r="V232" s="971"/>
      <c r="AA232" s="356"/>
    </row>
    <row r="233" spans="1:38" s="355" customFormat="1" ht="12.75">
      <c r="A233" s="342"/>
      <c r="B233" s="725"/>
      <c r="C233" s="792" t="s">
        <v>35</v>
      </c>
      <c r="D233" s="371" t="s">
        <v>257</v>
      </c>
      <c r="E233" s="327"/>
      <c r="F233" s="338"/>
      <c r="G233" s="872"/>
      <c r="H233" s="372"/>
      <c r="I233" s="354"/>
      <c r="J233" s="123"/>
      <c r="K233" s="806"/>
      <c r="M233" s="375"/>
      <c r="N233" s="375"/>
      <c r="P233" s="375"/>
      <c r="Q233" s="375"/>
      <c r="R233" s="356"/>
      <c r="S233" s="971"/>
      <c r="T233" s="971"/>
      <c r="U233" s="971"/>
      <c r="V233" s="971"/>
      <c r="AA233" s="356"/>
    </row>
    <row r="234" spans="1:38" s="355" customFormat="1" ht="12.75">
      <c r="A234" s="342"/>
      <c r="B234" s="725"/>
      <c r="C234" s="796" t="s">
        <v>255</v>
      </c>
      <c r="D234" s="371" t="s">
        <v>258</v>
      </c>
      <c r="E234" s="327" t="s">
        <v>14</v>
      </c>
      <c r="F234" s="338">
        <v>1.75</v>
      </c>
      <c r="G234" s="872"/>
      <c r="H234" s="372">
        <f>F234*G234</f>
        <v>0</v>
      </c>
      <c r="I234" s="354"/>
      <c r="J234" s="123"/>
      <c r="K234" s="806"/>
      <c r="M234" s="375"/>
      <c r="N234" s="375"/>
      <c r="P234" s="375"/>
      <c r="Q234" s="375"/>
      <c r="R234" s="356"/>
      <c r="S234" s="971"/>
      <c r="T234" s="971"/>
      <c r="U234" s="971"/>
      <c r="V234" s="971"/>
      <c r="AA234" s="356"/>
    </row>
    <row r="235" spans="1:38" s="391" customFormat="1" ht="12.75">
      <c r="A235" s="14"/>
      <c r="B235" s="725"/>
      <c r="C235" s="796" t="s">
        <v>255</v>
      </c>
      <c r="D235" s="371" t="s">
        <v>259</v>
      </c>
      <c r="E235" s="327" t="s">
        <v>14</v>
      </c>
      <c r="F235" s="338">
        <v>0.64</v>
      </c>
      <c r="G235" s="872"/>
      <c r="H235" s="372">
        <f>F235*G235</f>
        <v>0</v>
      </c>
      <c r="I235" s="15"/>
      <c r="J235" s="123"/>
      <c r="K235" s="806"/>
      <c r="M235" s="375"/>
      <c r="N235" s="375"/>
      <c r="P235" s="785"/>
      <c r="Q235" s="785"/>
      <c r="R235" s="392"/>
      <c r="S235" s="979"/>
      <c r="T235" s="979"/>
      <c r="U235" s="979"/>
      <c r="V235" s="979"/>
      <c r="AA235" s="392"/>
      <c r="AK235" s="355"/>
      <c r="AL235" s="355"/>
    </row>
    <row r="236" spans="1:38" s="391" customFormat="1" ht="12.75">
      <c r="A236" s="14"/>
      <c r="B236" s="725"/>
      <c r="C236" s="795"/>
      <c r="D236" s="384" t="s">
        <v>265</v>
      </c>
      <c r="E236" s="390"/>
      <c r="F236" s="345"/>
      <c r="G236" s="1437"/>
      <c r="H236" s="369"/>
      <c r="I236" s="15"/>
      <c r="J236" s="123"/>
      <c r="K236" s="806"/>
      <c r="M236" s="375"/>
      <c r="N236" s="375"/>
      <c r="P236" s="785"/>
      <c r="Q236" s="785"/>
      <c r="R236" s="392"/>
      <c r="S236" s="979"/>
      <c r="T236" s="979"/>
      <c r="U236" s="979"/>
      <c r="V236" s="979"/>
      <c r="AA236" s="392"/>
      <c r="AK236" s="355"/>
      <c r="AL236" s="355"/>
    </row>
    <row r="237" spans="1:38" s="355" customFormat="1" ht="12.75">
      <c r="A237" s="342"/>
      <c r="B237" s="725"/>
      <c r="C237" s="792" t="s">
        <v>39</v>
      </c>
      <c r="D237" s="371" t="s">
        <v>254</v>
      </c>
      <c r="E237" s="327"/>
      <c r="F237" s="338"/>
      <c r="G237" s="872"/>
      <c r="H237" s="372"/>
      <c r="I237" s="354"/>
      <c r="J237" s="779"/>
      <c r="K237" s="806"/>
      <c r="M237" s="375"/>
      <c r="N237" s="375"/>
      <c r="P237" s="375"/>
      <c r="Q237" s="375"/>
      <c r="R237" s="356"/>
      <c r="S237" s="971"/>
      <c r="T237" s="971"/>
      <c r="U237" s="971"/>
      <c r="V237" s="971"/>
      <c r="AA237" s="356"/>
    </row>
    <row r="238" spans="1:38" s="355" customFormat="1" ht="12.75">
      <c r="A238" s="342"/>
      <c r="B238" s="725"/>
      <c r="C238" s="796" t="s">
        <v>255</v>
      </c>
      <c r="D238" s="371" t="s">
        <v>264</v>
      </c>
      <c r="E238" s="327" t="s">
        <v>14</v>
      </c>
      <c r="F238" s="338">
        <v>0.48</v>
      </c>
      <c r="G238" s="872"/>
      <c r="H238" s="372">
        <f>F238*G238</f>
        <v>0</v>
      </c>
      <c r="I238" s="354"/>
      <c r="J238" s="123"/>
      <c r="K238" s="806"/>
      <c r="M238" s="375"/>
      <c r="N238" s="375"/>
      <c r="P238" s="375"/>
      <c r="Q238" s="375"/>
      <c r="R238" s="356"/>
      <c r="S238" s="971"/>
      <c r="T238" s="971"/>
      <c r="U238" s="971"/>
      <c r="V238" s="971"/>
      <c r="AA238" s="356"/>
    </row>
    <row r="239" spans="1:38" s="355" customFormat="1" ht="12.75">
      <c r="A239" s="342"/>
      <c r="B239" s="725"/>
      <c r="C239" s="792" t="s">
        <v>35</v>
      </c>
      <c r="D239" s="371" t="s">
        <v>257</v>
      </c>
      <c r="E239" s="327"/>
      <c r="F239" s="338"/>
      <c r="G239" s="872"/>
      <c r="H239" s="372"/>
      <c r="I239" s="354"/>
      <c r="J239" s="230"/>
      <c r="K239" s="806"/>
      <c r="M239" s="375"/>
      <c r="N239" s="375"/>
      <c r="P239" s="375"/>
      <c r="Q239" s="375"/>
      <c r="R239" s="356"/>
      <c r="S239" s="971"/>
      <c r="T239" s="971"/>
      <c r="U239" s="971"/>
      <c r="V239" s="971"/>
      <c r="AA239" s="356"/>
    </row>
    <row r="240" spans="1:38" s="355" customFormat="1" ht="12.75">
      <c r="A240" s="342"/>
      <c r="B240" s="725"/>
      <c r="C240" s="796" t="s">
        <v>255</v>
      </c>
      <c r="D240" s="371" t="s">
        <v>258</v>
      </c>
      <c r="E240" s="327" t="s">
        <v>14</v>
      </c>
      <c r="F240" s="338">
        <v>1.04</v>
      </c>
      <c r="G240" s="872"/>
      <c r="H240" s="372">
        <f>F240*G240</f>
        <v>0</v>
      </c>
      <c r="I240" s="354"/>
      <c r="J240" s="375"/>
      <c r="K240" s="806"/>
      <c r="M240" s="375"/>
      <c r="N240" s="375"/>
      <c r="P240" s="375"/>
      <c r="Q240" s="375"/>
      <c r="R240" s="356"/>
      <c r="S240" s="971"/>
      <c r="T240" s="971"/>
      <c r="U240" s="971"/>
      <c r="V240" s="971"/>
      <c r="AA240" s="356"/>
    </row>
    <row r="241" spans="1:38" s="391" customFormat="1" ht="12.75">
      <c r="A241" s="14"/>
      <c r="B241" s="725"/>
      <c r="C241" s="796" t="s">
        <v>255</v>
      </c>
      <c r="D241" s="371" t="s">
        <v>259</v>
      </c>
      <c r="E241" s="327" t="s">
        <v>14</v>
      </c>
      <c r="F241" s="338">
        <v>0.41</v>
      </c>
      <c r="G241" s="872"/>
      <c r="H241" s="372">
        <f>F241*G241</f>
        <v>0</v>
      </c>
      <c r="I241" s="15"/>
      <c r="J241" s="778"/>
      <c r="K241" s="806"/>
      <c r="M241" s="375"/>
      <c r="N241" s="375"/>
      <c r="P241" s="785"/>
      <c r="Q241" s="785"/>
      <c r="R241" s="392"/>
      <c r="S241" s="979"/>
      <c r="T241" s="979"/>
      <c r="U241" s="979"/>
      <c r="V241" s="979"/>
      <c r="AA241" s="392"/>
      <c r="AK241" s="355"/>
      <c r="AL241" s="355"/>
    </row>
    <row r="242" spans="1:38" s="391" customFormat="1" ht="12.75">
      <c r="A242" s="14"/>
      <c r="B242" s="873"/>
      <c r="C242" s="874"/>
      <c r="D242" s="870"/>
      <c r="E242" s="87"/>
      <c r="F242" s="875"/>
      <c r="G242" s="872"/>
      <c r="H242" s="372"/>
      <c r="I242" s="15"/>
      <c r="J242" s="778"/>
      <c r="K242" s="806"/>
      <c r="M242" s="375"/>
      <c r="N242" s="375"/>
      <c r="P242" s="785"/>
      <c r="Q242" s="785"/>
      <c r="R242" s="392"/>
      <c r="S242" s="979"/>
      <c r="T242" s="979"/>
      <c r="U242" s="979"/>
      <c r="V242" s="979"/>
      <c r="AA242" s="392"/>
      <c r="AK242" s="355"/>
      <c r="AL242" s="355"/>
    </row>
    <row r="243" spans="1:38" s="399" customFormat="1" ht="12.75">
      <c r="A243" s="394"/>
      <c r="B243" s="725"/>
      <c r="C243" s="796"/>
      <c r="D243" s="371"/>
      <c r="E243" s="327"/>
      <c r="F243" s="338"/>
      <c r="G243" s="872"/>
      <c r="H243" s="372"/>
      <c r="I243" s="398"/>
      <c r="J243" s="123"/>
      <c r="K243" s="806"/>
      <c r="M243" s="375"/>
      <c r="N243" s="375"/>
      <c r="P243" s="904"/>
      <c r="Q243" s="904"/>
      <c r="R243" s="400"/>
      <c r="S243" s="971"/>
      <c r="T243" s="971"/>
      <c r="U243" s="971"/>
      <c r="V243" s="971"/>
      <c r="AA243" s="400"/>
      <c r="AK243" s="355"/>
      <c r="AL243" s="355"/>
    </row>
    <row r="244" spans="1:38" s="12" customFormat="1" ht="15" customHeight="1">
      <c r="B244" s="729"/>
      <c r="C244" s="347"/>
      <c r="D244" s="447" t="s">
        <v>787</v>
      </c>
      <c r="E244" s="348"/>
      <c r="F244" s="349"/>
      <c r="G244" s="1434"/>
      <c r="H244" s="448">
        <f>+SUBTOTAL(9,H245:H270)</f>
        <v>0</v>
      </c>
      <c r="I244" s="13"/>
      <c r="J244" s="123"/>
      <c r="K244" s="806"/>
      <c r="M244" s="864"/>
      <c r="N244" s="864"/>
      <c r="P244" s="783"/>
      <c r="Q244" s="783"/>
      <c r="S244" s="977"/>
      <c r="T244" s="977"/>
      <c r="U244" s="977"/>
      <c r="V244" s="977"/>
    </row>
    <row r="245" spans="1:38" s="355" customFormat="1" ht="12.75">
      <c r="A245" s="14"/>
      <c r="B245" s="727">
        <v>1</v>
      </c>
      <c r="C245" s="358"/>
      <c r="D245" s="402" t="s">
        <v>23</v>
      </c>
      <c r="E245" s="359"/>
      <c r="F245" s="360"/>
      <c r="G245" s="1435"/>
      <c r="H245" s="378">
        <f>SUBTOTAL(9,H246:H270)</f>
        <v>0</v>
      </c>
      <c r="I245" s="15"/>
      <c r="J245" s="123"/>
      <c r="K245" s="806"/>
      <c r="M245" s="375"/>
      <c r="N245" s="375"/>
      <c r="P245" s="375"/>
      <c r="Q245" s="375"/>
      <c r="R245" s="356"/>
      <c r="S245" s="971"/>
      <c r="T245" s="971"/>
      <c r="U245" s="971"/>
      <c r="V245" s="971"/>
      <c r="AA245" s="356"/>
    </row>
    <row r="246" spans="1:38" s="379" customFormat="1" ht="12.75">
      <c r="B246" s="725">
        <v>1.1000000000000001</v>
      </c>
      <c r="C246" s="794"/>
      <c r="D246" s="138" t="s">
        <v>209</v>
      </c>
      <c r="E246" s="380"/>
      <c r="F246" s="380"/>
      <c r="G246" s="1436"/>
      <c r="H246" s="369">
        <f>SUBTOTAL(9,H247:H269)</f>
        <v>0</v>
      </c>
      <c r="I246" s="382"/>
      <c r="J246" s="123"/>
      <c r="K246" s="806"/>
      <c r="M246" s="123"/>
      <c r="N246" s="123"/>
      <c r="P246" s="778"/>
      <c r="Q246" s="778"/>
      <c r="R246" s="383"/>
      <c r="S246" s="978"/>
      <c r="T246" s="978"/>
      <c r="U246" s="978"/>
      <c r="V246" s="978"/>
      <c r="AA246" s="383"/>
      <c r="AK246" s="355"/>
      <c r="AL246" s="355"/>
    </row>
    <row r="247" spans="1:38" s="355" customFormat="1" ht="12.75">
      <c r="A247" s="342"/>
      <c r="B247" s="725" t="s">
        <v>286</v>
      </c>
      <c r="C247" s="792"/>
      <c r="D247" s="384" t="s">
        <v>287</v>
      </c>
      <c r="E247" s="327"/>
      <c r="F247" s="338"/>
      <c r="G247" s="872"/>
      <c r="H247" s="372"/>
      <c r="I247" s="354"/>
      <c r="J247" s="123"/>
      <c r="K247" s="806"/>
      <c r="M247" s="375"/>
      <c r="N247" s="375"/>
      <c r="P247" s="375"/>
      <c r="Q247" s="375"/>
      <c r="R247" s="356"/>
      <c r="S247" s="971"/>
      <c r="T247" s="971"/>
      <c r="U247" s="971"/>
      <c r="V247" s="971"/>
      <c r="AA247" s="356"/>
    </row>
    <row r="248" spans="1:38" s="355" customFormat="1" ht="25.5">
      <c r="A248" s="342"/>
      <c r="B248" s="725"/>
      <c r="C248" s="792"/>
      <c r="D248" s="385" t="s">
        <v>288</v>
      </c>
      <c r="E248" s="327"/>
      <c r="F248" s="338"/>
      <c r="G248" s="872"/>
      <c r="H248" s="372"/>
      <c r="I248" s="354"/>
      <c r="J248" s="123"/>
      <c r="K248" s="806"/>
      <c r="M248" s="375"/>
      <c r="N248" s="375"/>
      <c r="P248" s="375"/>
      <c r="Q248" s="375"/>
      <c r="R248" s="356"/>
      <c r="S248" s="971"/>
      <c r="T248" s="971"/>
      <c r="U248" s="971"/>
      <c r="V248" s="971"/>
      <c r="AA248" s="356"/>
    </row>
    <row r="249" spans="1:38" s="355" customFormat="1" ht="12.75">
      <c r="A249" s="342"/>
      <c r="B249" s="725"/>
      <c r="C249" s="637" t="s">
        <v>39</v>
      </c>
      <c r="D249" s="371" t="s">
        <v>289</v>
      </c>
      <c r="E249" s="327" t="s">
        <v>14</v>
      </c>
      <c r="F249" s="338">
        <v>95.55</v>
      </c>
      <c r="G249" s="872"/>
      <c r="H249" s="372">
        <f t="shared" ref="H249:H254" si="3">F249*G249</f>
        <v>0</v>
      </c>
      <c r="I249" s="354"/>
      <c r="J249" s="123"/>
      <c r="K249" s="806"/>
      <c r="M249" s="375"/>
      <c r="N249" s="375"/>
      <c r="P249" s="375"/>
      <c r="Q249" s="375"/>
      <c r="R249" s="356"/>
      <c r="S249" s="971"/>
      <c r="T249" s="971"/>
      <c r="U249" s="971"/>
      <c r="V249" s="971"/>
      <c r="AA249" s="356"/>
    </row>
    <row r="250" spans="1:38" s="355" customFormat="1" ht="12.75">
      <c r="A250" s="342"/>
      <c r="B250" s="725"/>
      <c r="C250" s="637" t="s">
        <v>35</v>
      </c>
      <c r="D250" s="371" t="s">
        <v>291</v>
      </c>
      <c r="E250" s="327" t="s">
        <v>14</v>
      </c>
      <c r="F250" s="338">
        <v>22.95</v>
      </c>
      <c r="G250" s="872"/>
      <c r="H250" s="372">
        <f t="shared" si="3"/>
        <v>0</v>
      </c>
      <c r="I250" s="354"/>
      <c r="J250" s="123"/>
      <c r="K250" s="806"/>
      <c r="M250" s="375"/>
      <c r="N250" s="375"/>
      <c r="P250" s="375"/>
      <c r="Q250" s="375"/>
      <c r="R250" s="356"/>
      <c r="S250" s="971"/>
      <c r="T250" s="971"/>
      <c r="U250" s="971"/>
      <c r="V250" s="971"/>
      <c r="AA250" s="356"/>
    </row>
    <row r="251" spans="1:38" s="355" customFormat="1" ht="12.75">
      <c r="A251" s="342"/>
      <c r="B251" s="725"/>
      <c r="C251" s="637" t="s">
        <v>203</v>
      </c>
      <c r="D251" s="371" t="s">
        <v>293</v>
      </c>
      <c r="E251" s="327" t="s">
        <v>14</v>
      </c>
      <c r="F251" s="338">
        <v>7.35</v>
      </c>
      <c r="G251" s="872"/>
      <c r="H251" s="372">
        <f t="shared" si="3"/>
        <v>0</v>
      </c>
      <c r="I251" s="354"/>
      <c r="J251" s="123"/>
      <c r="K251" s="806"/>
      <c r="M251" s="375"/>
      <c r="N251" s="375"/>
      <c r="P251" s="375"/>
      <c r="Q251" s="375"/>
      <c r="R251" s="356"/>
      <c r="S251" s="971"/>
      <c r="T251" s="971"/>
      <c r="U251" s="971"/>
      <c r="V251" s="971"/>
      <c r="AA251" s="356"/>
    </row>
    <row r="252" spans="1:38" s="355" customFormat="1" ht="12.75">
      <c r="A252" s="342"/>
      <c r="B252" s="725"/>
      <c r="C252" s="637" t="s">
        <v>40</v>
      </c>
      <c r="D252" s="371" t="s">
        <v>294</v>
      </c>
      <c r="E252" s="327" t="s">
        <v>14</v>
      </c>
      <c r="F252" s="338">
        <v>0.66</v>
      </c>
      <c r="G252" s="872"/>
      <c r="H252" s="372">
        <f t="shared" si="3"/>
        <v>0</v>
      </c>
      <c r="I252" s="354"/>
      <c r="J252" s="123"/>
      <c r="K252" s="806"/>
      <c r="M252" s="375"/>
      <c r="N252" s="375"/>
      <c r="P252" s="375"/>
      <c r="Q252" s="375"/>
      <c r="R252" s="356"/>
      <c r="S252" s="971"/>
      <c r="T252" s="971"/>
      <c r="U252" s="971"/>
      <c r="V252" s="971"/>
      <c r="AA252" s="356"/>
    </row>
    <row r="253" spans="1:38" s="355" customFormat="1" ht="12.75">
      <c r="A253" s="342"/>
      <c r="B253" s="725"/>
      <c r="C253" s="637" t="s">
        <v>41</v>
      </c>
      <c r="D253" s="371" t="s">
        <v>295</v>
      </c>
      <c r="E253" s="327" t="s">
        <v>14</v>
      </c>
      <c r="F253" s="338">
        <v>23.22</v>
      </c>
      <c r="G253" s="872"/>
      <c r="H253" s="372">
        <f t="shared" si="3"/>
        <v>0</v>
      </c>
      <c r="I253" s="354"/>
      <c r="J253" s="123"/>
      <c r="K253" s="806"/>
      <c r="M253" s="375"/>
      <c r="N253" s="375"/>
      <c r="P253" s="375"/>
      <c r="Q253" s="375"/>
      <c r="R253" s="356"/>
      <c r="S253" s="971"/>
      <c r="T253" s="971"/>
      <c r="U253" s="971"/>
      <c r="V253" s="971"/>
      <c r="AA253" s="356"/>
    </row>
    <row r="254" spans="1:38" s="355" customFormat="1" ht="12.75">
      <c r="A254" s="342"/>
      <c r="B254" s="725"/>
      <c r="C254" s="637" t="s">
        <v>42</v>
      </c>
      <c r="D254" s="371" t="s">
        <v>296</v>
      </c>
      <c r="E254" s="327" t="s">
        <v>14</v>
      </c>
      <c r="F254" s="338">
        <v>7</v>
      </c>
      <c r="G254" s="872"/>
      <c r="H254" s="372">
        <f t="shared" si="3"/>
        <v>0</v>
      </c>
      <c r="I254" s="354"/>
      <c r="J254" s="123"/>
      <c r="K254" s="806"/>
      <c r="M254" s="375"/>
      <c r="N254" s="375"/>
      <c r="P254" s="375"/>
      <c r="Q254" s="375"/>
      <c r="R254" s="356"/>
      <c r="S254" s="971"/>
      <c r="T254" s="971"/>
      <c r="U254" s="971"/>
      <c r="V254" s="971"/>
      <c r="AA254" s="356"/>
    </row>
    <row r="255" spans="1:38" s="355" customFormat="1" ht="12.75">
      <c r="A255" s="342"/>
      <c r="B255" s="1024"/>
      <c r="C255" s="1009"/>
      <c r="D255" s="961"/>
      <c r="E255" s="962"/>
      <c r="F255" s="963"/>
      <c r="G255" s="872"/>
      <c r="H255" s="1023"/>
      <c r="I255" s="354"/>
      <c r="J255" s="123"/>
      <c r="K255" s="806"/>
      <c r="M255" s="375"/>
      <c r="N255" s="375"/>
      <c r="P255" s="375"/>
      <c r="Q255" s="375"/>
      <c r="R255" s="356"/>
      <c r="S255" s="971"/>
      <c r="T255" s="971"/>
      <c r="U255" s="971"/>
      <c r="V255" s="971"/>
      <c r="AA255" s="356"/>
    </row>
    <row r="256" spans="1:38" s="355" customFormat="1" ht="12.75">
      <c r="A256" s="342"/>
      <c r="B256" s="725" t="s">
        <v>286</v>
      </c>
      <c r="C256" s="792"/>
      <c r="D256" s="384" t="s">
        <v>287</v>
      </c>
      <c r="E256" s="327"/>
      <c r="F256" s="338"/>
      <c r="G256" s="872"/>
      <c r="H256" s="372"/>
      <c r="I256" s="354"/>
      <c r="J256" s="123"/>
      <c r="K256" s="806"/>
      <c r="M256" s="375"/>
      <c r="N256" s="375"/>
      <c r="P256" s="375"/>
      <c r="Q256" s="375"/>
      <c r="R256" s="356"/>
      <c r="S256" s="971"/>
      <c r="T256" s="971"/>
      <c r="U256" s="971"/>
      <c r="V256" s="971"/>
      <c r="AA256" s="356"/>
    </row>
    <row r="257" spans="1:38" s="355" customFormat="1" ht="25.5">
      <c r="A257" s="342"/>
      <c r="B257" s="725"/>
      <c r="C257" s="792"/>
      <c r="D257" s="385" t="s">
        <v>309</v>
      </c>
      <c r="E257" s="327"/>
      <c r="F257" s="338"/>
      <c r="G257" s="872"/>
      <c r="H257" s="372"/>
      <c r="I257" s="354"/>
      <c r="J257" s="123"/>
      <c r="K257" s="806"/>
      <c r="M257" s="375"/>
      <c r="N257" s="375"/>
      <c r="P257" s="375"/>
      <c r="Q257" s="375"/>
      <c r="R257" s="356"/>
      <c r="S257" s="971"/>
      <c r="T257" s="971"/>
      <c r="U257" s="971"/>
      <c r="V257" s="971"/>
      <c r="AA257" s="356"/>
    </row>
    <row r="258" spans="1:38" s="399" customFormat="1" ht="12.75">
      <c r="A258" s="394"/>
      <c r="B258" s="726"/>
      <c r="C258" s="637" t="s">
        <v>39</v>
      </c>
      <c r="D258" s="371" t="s">
        <v>310</v>
      </c>
      <c r="E258" s="327" t="s">
        <v>14</v>
      </c>
      <c r="F258" s="338">
        <v>94.05</v>
      </c>
      <c r="G258" s="872"/>
      <c r="H258" s="372">
        <f>F258*G258</f>
        <v>0</v>
      </c>
      <c r="I258" s="398"/>
      <c r="J258" s="123"/>
      <c r="K258" s="806"/>
      <c r="M258" s="375"/>
      <c r="N258" s="375"/>
      <c r="P258" s="904"/>
      <c r="Q258" s="904"/>
      <c r="R258" s="400"/>
      <c r="S258" s="971"/>
      <c r="T258" s="971"/>
      <c r="U258" s="971"/>
      <c r="V258" s="971"/>
      <c r="AA258" s="400"/>
      <c r="AK258" s="355"/>
      <c r="AL258" s="355"/>
    </row>
    <row r="259" spans="1:38" s="399" customFormat="1" ht="12.75">
      <c r="A259" s="394"/>
      <c r="B259" s="726"/>
      <c r="C259" s="637" t="s">
        <v>35</v>
      </c>
      <c r="D259" s="371" t="s">
        <v>316</v>
      </c>
      <c r="E259" s="327" t="s">
        <v>14</v>
      </c>
      <c r="F259" s="338">
        <v>19.13</v>
      </c>
      <c r="G259" s="872"/>
      <c r="H259" s="372">
        <f>F259*G259</f>
        <v>0</v>
      </c>
      <c r="I259" s="398"/>
      <c r="J259" s="123"/>
      <c r="K259" s="806"/>
      <c r="M259" s="375"/>
      <c r="N259" s="375"/>
      <c r="P259" s="904"/>
      <c r="Q259" s="904"/>
      <c r="R259" s="400"/>
      <c r="S259" s="971"/>
      <c r="T259" s="971"/>
      <c r="U259" s="971"/>
      <c r="V259" s="971"/>
      <c r="AA259" s="400"/>
      <c r="AK259" s="355"/>
      <c r="AL259" s="355"/>
    </row>
    <row r="260" spans="1:38" s="399" customFormat="1" ht="12.75">
      <c r="A260" s="394"/>
      <c r="B260" s="726"/>
      <c r="C260" s="637" t="s">
        <v>203</v>
      </c>
      <c r="D260" s="371" t="s">
        <v>311</v>
      </c>
      <c r="E260" s="327" t="s">
        <v>14</v>
      </c>
      <c r="F260" s="338">
        <v>44.1</v>
      </c>
      <c r="G260" s="872"/>
      <c r="H260" s="372">
        <f>F260*G260</f>
        <v>0</v>
      </c>
      <c r="I260" s="398"/>
      <c r="J260" s="123"/>
      <c r="K260" s="806"/>
      <c r="M260" s="375"/>
      <c r="N260" s="375"/>
      <c r="P260" s="904"/>
      <c r="Q260" s="904"/>
      <c r="R260" s="400"/>
      <c r="S260" s="971"/>
      <c r="T260" s="971"/>
      <c r="U260" s="971"/>
      <c r="V260" s="971"/>
      <c r="AA260" s="400"/>
      <c r="AK260" s="355"/>
      <c r="AL260" s="355"/>
    </row>
    <row r="261" spans="1:38" s="399" customFormat="1" ht="12.75">
      <c r="A261" s="394"/>
      <c r="B261" s="726"/>
      <c r="C261" s="637" t="s">
        <v>40</v>
      </c>
      <c r="D261" s="371" t="s">
        <v>312</v>
      </c>
      <c r="E261" s="327" t="s">
        <v>14</v>
      </c>
      <c r="F261" s="338">
        <v>42.35</v>
      </c>
      <c r="G261" s="872"/>
      <c r="H261" s="372">
        <f>F261*G261</f>
        <v>0</v>
      </c>
      <c r="I261" s="398"/>
      <c r="J261" s="123"/>
      <c r="K261" s="806"/>
      <c r="M261" s="375"/>
      <c r="N261" s="375"/>
      <c r="P261" s="904"/>
      <c r="Q261" s="904"/>
      <c r="R261" s="400"/>
      <c r="S261" s="971"/>
      <c r="T261" s="971"/>
      <c r="U261" s="971"/>
      <c r="V261" s="971"/>
      <c r="AA261" s="400"/>
      <c r="AK261" s="355"/>
      <c r="AL261" s="355"/>
    </row>
    <row r="262" spans="1:38" s="399" customFormat="1" ht="12.75">
      <c r="A262" s="394"/>
      <c r="B262" s="726"/>
      <c r="C262" s="637" t="s">
        <v>41</v>
      </c>
      <c r="D262" s="371" t="s">
        <v>313</v>
      </c>
      <c r="E262" s="327" t="s">
        <v>14</v>
      </c>
      <c r="F262" s="338">
        <v>18</v>
      </c>
      <c r="G262" s="872"/>
      <c r="H262" s="372">
        <f>F262*G262</f>
        <v>0</v>
      </c>
      <c r="I262" s="398"/>
      <c r="J262" s="123"/>
      <c r="K262" s="806"/>
      <c r="M262" s="375"/>
      <c r="N262" s="375"/>
      <c r="P262" s="904"/>
      <c r="Q262" s="904"/>
      <c r="R262" s="400"/>
      <c r="S262" s="971"/>
      <c r="T262" s="971"/>
      <c r="U262" s="971"/>
      <c r="V262" s="971"/>
      <c r="AA262" s="400"/>
      <c r="AK262" s="355"/>
      <c r="AL262" s="355"/>
    </row>
    <row r="263" spans="1:38" s="355" customFormat="1" ht="12.75">
      <c r="A263" s="342"/>
      <c r="B263" s="725" t="s">
        <v>297</v>
      </c>
      <c r="C263" s="792"/>
      <c r="D263" s="388" t="s">
        <v>233</v>
      </c>
      <c r="E263" s="327"/>
      <c r="F263" s="338"/>
      <c r="G263" s="872"/>
      <c r="H263" s="369"/>
      <c r="I263" s="354"/>
      <c r="J263" s="123"/>
      <c r="K263" s="806"/>
      <c r="M263" s="375"/>
      <c r="N263" s="375"/>
      <c r="P263" s="375"/>
      <c r="Q263" s="375"/>
      <c r="R263" s="356"/>
      <c r="S263" s="971"/>
      <c r="T263" s="971"/>
      <c r="U263" s="971"/>
      <c r="V263" s="971"/>
      <c r="AA263" s="356"/>
    </row>
    <row r="264" spans="1:38" s="355" customFormat="1" ht="25.5">
      <c r="A264" s="342"/>
      <c r="B264" s="725"/>
      <c r="C264" s="792"/>
      <c r="D264" s="385" t="s">
        <v>234</v>
      </c>
      <c r="E264" s="327"/>
      <c r="F264" s="338"/>
      <c r="G264" s="872"/>
      <c r="H264" s="369"/>
      <c r="I264" s="354"/>
      <c r="J264" s="123"/>
      <c r="K264" s="806"/>
      <c r="M264" s="375"/>
      <c r="N264" s="375"/>
      <c r="P264" s="375"/>
      <c r="Q264" s="375"/>
      <c r="R264" s="356"/>
      <c r="S264" s="971"/>
      <c r="T264" s="971"/>
      <c r="U264" s="971"/>
      <c r="V264" s="971"/>
      <c r="AA264" s="356"/>
    </row>
    <row r="265" spans="1:38" s="399" customFormat="1" ht="12.75">
      <c r="A265" s="394"/>
      <c r="B265" s="726"/>
      <c r="C265" s="637" t="s">
        <v>39</v>
      </c>
      <c r="D265" s="371" t="s">
        <v>298</v>
      </c>
      <c r="E265" s="327" t="s">
        <v>14</v>
      </c>
      <c r="F265" s="338">
        <v>266.18</v>
      </c>
      <c r="G265" s="872"/>
      <c r="H265" s="372">
        <f>F265*G265</f>
        <v>0</v>
      </c>
      <c r="I265" s="398"/>
      <c r="J265" s="123"/>
      <c r="K265" s="806"/>
      <c r="M265" s="375"/>
      <c r="N265" s="375"/>
      <c r="P265" s="904"/>
      <c r="Q265" s="904"/>
      <c r="R265" s="400"/>
      <c r="S265" s="971"/>
      <c r="T265" s="971"/>
      <c r="U265" s="971"/>
      <c r="V265" s="971"/>
      <c r="AA265" s="400"/>
      <c r="AK265" s="355"/>
      <c r="AL265" s="355"/>
    </row>
    <row r="266" spans="1:38" s="355" customFormat="1" ht="12.75">
      <c r="A266" s="342"/>
      <c r="B266" s="725" t="s">
        <v>300</v>
      </c>
      <c r="C266" s="502"/>
      <c r="D266" s="388" t="s">
        <v>241</v>
      </c>
      <c r="E266" s="389"/>
      <c r="F266" s="338"/>
      <c r="G266" s="872"/>
      <c r="H266" s="372"/>
      <c r="I266" s="354"/>
      <c r="J266" s="375"/>
      <c r="K266" s="806"/>
      <c r="M266" s="375"/>
      <c r="N266" s="375"/>
      <c r="P266" s="375"/>
      <c r="Q266" s="375"/>
      <c r="R266" s="356"/>
      <c r="S266" s="971"/>
      <c r="T266" s="971"/>
      <c r="U266" s="971"/>
      <c r="V266" s="971"/>
      <c r="AA266" s="356"/>
    </row>
    <row r="267" spans="1:38" s="355" customFormat="1" ht="25.5">
      <c r="A267" s="342"/>
      <c r="B267" s="725"/>
      <c r="C267" s="502"/>
      <c r="D267" s="385" t="s">
        <v>242</v>
      </c>
      <c r="E267" s="389"/>
      <c r="F267" s="338"/>
      <c r="G267" s="872"/>
      <c r="H267" s="372"/>
      <c r="I267" s="354"/>
      <c r="J267" s="230"/>
      <c r="K267" s="806"/>
      <c r="M267" s="375"/>
      <c r="N267" s="375"/>
      <c r="P267" s="375"/>
      <c r="Q267" s="375"/>
      <c r="R267" s="356"/>
      <c r="S267" s="971"/>
      <c r="T267" s="971"/>
      <c r="U267" s="971"/>
      <c r="V267" s="971"/>
      <c r="AA267" s="356"/>
    </row>
    <row r="268" spans="1:38" s="355" customFormat="1" ht="12.75">
      <c r="A268" s="342"/>
      <c r="B268" s="726"/>
      <c r="C268" s="637" t="s">
        <v>39</v>
      </c>
      <c r="D268" s="371" t="s">
        <v>245</v>
      </c>
      <c r="E268" s="327" t="s">
        <v>246</v>
      </c>
      <c r="F268" s="338">
        <v>16.420000000000002</v>
      </c>
      <c r="G268" s="872"/>
      <c r="H268" s="372">
        <f>F268*G268</f>
        <v>0</v>
      </c>
      <c r="I268" s="354"/>
      <c r="J268" s="375"/>
      <c r="K268" s="806"/>
      <c r="M268" s="375"/>
      <c r="N268" s="375"/>
      <c r="P268" s="375"/>
      <c r="Q268" s="375"/>
      <c r="R268" s="356"/>
      <c r="S268" s="971"/>
      <c r="T268" s="971"/>
      <c r="U268" s="971"/>
      <c r="V268" s="971"/>
      <c r="AA268" s="356"/>
    </row>
    <row r="269" spans="1:38" s="355" customFormat="1" ht="12.75">
      <c r="A269" s="342"/>
      <c r="B269" s="726"/>
      <c r="C269" s="637" t="s">
        <v>35</v>
      </c>
      <c r="D269" s="371" t="s">
        <v>247</v>
      </c>
      <c r="E269" s="327" t="s">
        <v>248</v>
      </c>
      <c r="F269" s="338">
        <v>2.92</v>
      </c>
      <c r="G269" s="872"/>
      <c r="H269" s="372">
        <f>F269*G269</f>
        <v>0</v>
      </c>
      <c r="I269" s="354"/>
      <c r="J269" s="778"/>
      <c r="K269" s="806"/>
      <c r="M269" s="375"/>
      <c r="N269" s="375"/>
      <c r="P269" s="375"/>
      <c r="Q269" s="375"/>
      <c r="R269" s="356"/>
      <c r="S269" s="971"/>
      <c r="T269" s="971"/>
      <c r="U269" s="971"/>
      <c r="V269" s="971"/>
      <c r="AA269" s="356"/>
    </row>
    <row r="270" spans="1:38" s="355" customFormat="1" ht="12.75">
      <c r="A270" s="342"/>
      <c r="B270" s="726"/>
      <c r="C270" s="170"/>
      <c r="D270" s="344"/>
      <c r="E270" s="403"/>
      <c r="F270" s="380"/>
      <c r="G270" s="872"/>
      <c r="H270" s="372"/>
      <c r="I270" s="354"/>
      <c r="J270" s="123"/>
      <c r="K270" s="806"/>
      <c r="M270" s="375"/>
      <c r="N270" s="375"/>
      <c r="P270" s="375"/>
      <c r="Q270" s="375"/>
      <c r="R270" s="356"/>
      <c r="S270" s="971"/>
      <c r="T270" s="971"/>
      <c r="U270" s="971"/>
      <c r="V270" s="971"/>
      <c r="AA270" s="356"/>
    </row>
    <row r="271" spans="1:38" s="12" customFormat="1" ht="15" customHeight="1">
      <c r="B271" s="729"/>
      <c r="C271" s="347"/>
      <c r="D271" s="447" t="s">
        <v>791</v>
      </c>
      <c r="E271" s="348"/>
      <c r="F271" s="349"/>
      <c r="G271" s="1434"/>
      <c r="H271" s="448">
        <f>+SUBTOTAL(9,H272:H292)</f>
        <v>0</v>
      </c>
      <c r="I271" s="13"/>
      <c r="J271" s="123"/>
      <c r="K271" s="806"/>
      <c r="M271" s="864"/>
      <c r="N271" s="864"/>
      <c r="P271" s="783"/>
      <c r="Q271" s="783"/>
      <c r="S271" s="977"/>
      <c r="T271" s="977"/>
      <c r="U271" s="977"/>
      <c r="V271" s="977"/>
    </row>
    <row r="272" spans="1:38" s="355" customFormat="1" ht="12.75">
      <c r="A272" s="14"/>
      <c r="B272" s="727">
        <v>1</v>
      </c>
      <c r="C272" s="144"/>
      <c r="D272" s="404" t="s">
        <v>23</v>
      </c>
      <c r="E272" s="359"/>
      <c r="F272" s="360"/>
      <c r="G272" s="1435"/>
      <c r="H272" s="378">
        <f>SUBTOTAL(9,H273:H282)</f>
        <v>0</v>
      </c>
      <c r="I272" s="15"/>
      <c r="J272" s="123"/>
      <c r="K272" s="806"/>
      <c r="M272" s="375"/>
      <c r="N272" s="375"/>
      <c r="P272" s="375"/>
      <c r="Q272" s="375"/>
      <c r="R272" s="356"/>
      <c r="S272" s="971"/>
      <c r="T272" s="971"/>
      <c r="U272" s="971"/>
      <c r="V272" s="971"/>
      <c r="AA272" s="356"/>
    </row>
    <row r="273" spans="1:38" s="379" customFormat="1" ht="12.75">
      <c r="B273" s="725">
        <v>1.1000000000000001</v>
      </c>
      <c r="C273" s="794"/>
      <c r="D273" s="138" t="s">
        <v>209</v>
      </c>
      <c r="E273" s="380"/>
      <c r="F273" s="380"/>
      <c r="G273" s="1436"/>
      <c r="H273" s="369">
        <f>SUBTOTAL(9,H274:H281)</f>
        <v>0</v>
      </c>
      <c r="I273" s="382"/>
      <c r="J273" s="123"/>
      <c r="K273" s="806"/>
      <c r="M273" s="123"/>
      <c r="N273" s="123"/>
      <c r="P273" s="778"/>
      <c r="Q273" s="778"/>
      <c r="R273" s="383"/>
      <c r="S273" s="978"/>
      <c r="T273" s="978"/>
      <c r="U273" s="978"/>
      <c r="V273" s="978"/>
      <c r="AA273" s="383"/>
      <c r="AK273" s="355"/>
      <c r="AL273" s="355"/>
    </row>
    <row r="274" spans="1:38" s="355" customFormat="1" ht="12.75">
      <c r="A274" s="342"/>
      <c r="B274" s="725" t="s">
        <v>286</v>
      </c>
      <c r="C274" s="792"/>
      <c r="D274" s="384" t="s">
        <v>308</v>
      </c>
      <c r="E274" s="327"/>
      <c r="F274" s="338"/>
      <c r="G274" s="872"/>
      <c r="H274" s="372"/>
      <c r="I274" s="354"/>
      <c r="J274" s="123"/>
      <c r="K274" s="806"/>
      <c r="M274" s="375"/>
      <c r="N274" s="375"/>
      <c r="P274" s="375"/>
      <c r="Q274" s="375"/>
      <c r="R274" s="356"/>
      <c r="S274" s="971"/>
      <c r="T274" s="971"/>
      <c r="U274" s="971"/>
      <c r="V274" s="971"/>
      <c r="AA274" s="356"/>
    </row>
    <row r="275" spans="1:38" s="355" customFormat="1" ht="25.5">
      <c r="A275" s="342"/>
      <c r="B275" s="725"/>
      <c r="C275" s="792"/>
      <c r="D275" s="385" t="s">
        <v>309</v>
      </c>
      <c r="E275" s="327"/>
      <c r="F275" s="338"/>
      <c r="G275" s="872"/>
      <c r="H275" s="372"/>
      <c r="I275" s="354"/>
      <c r="J275" s="123"/>
      <c r="K275" s="806"/>
      <c r="M275" s="375"/>
      <c r="N275" s="375"/>
      <c r="P275" s="375"/>
      <c r="Q275" s="375"/>
      <c r="R275" s="356"/>
      <c r="S275" s="971"/>
      <c r="T275" s="971"/>
      <c r="U275" s="971"/>
      <c r="V275" s="971"/>
      <c r="AA275" s="356"/>
    </row>
    <row r="276" spans="1:38" s="399" customFormat="1" ht="12.75">
      <c r="A276" s="394"/>
      <c r="B276" s="726"/>
      <c r="C276" s="637" t="s">
        <v>39</v>
      </c>
      <c r="D276" s="371" t="s">
        <v>312</v>
      </c>
      <c r="E276" s="327" t="s">
        <v>14</v>
      </c>
      <c r="F276" s="338">
        <v>44.15</v>
      </c>
      <c r="G276" s="872"/>
      <c r="H276" s="372">
        <f>F276*G276</f>
        <v>0</v>
      </c>
      <c r="I276" s="398"/>
      <c r="J276" s="123"/>
      <c r="K276" s="806"/>
      <c r="M276" s="375"/>
      <c r="N276" s="375"/>
      <c r="P276" s="904"/>
      <c r="Q276" s="904"/>
      <c r="R276" s="400"/>
      <c r="S276" s="971"/>
      <c r="T276" s="971"/>
      <c r="U276" s="971"/>
      <c r="V276" s="971"/>
      <c r="AA276" s="400"/>
      <c r="AK276" s="355"/>
      <c r="AL276" s="355"/>
    </row>
    <row r="277" spans="1:38" s="399" customFormat="1" ht="12.75">
      <c r="A277" s="394"/>
      <c r="B277" s="726"/>
      <c r="C277" s="637" t="s">
        <v>35</v>
      </c>
      <c r="D277" s="371" t="s">
        <v>313</v>
      </c>
      <c r="E277" s="327" t="s">
        <v>14</v>
      </c>
      <c r="F277" s="338">
        <v>0.86</v>
      </c>
      <c r="G277" s="872"/>
      <c r="H277" s="372">
        <f>F277*G277</f>
        <v>0</v>
      </c>
      <c r="I277" s="398"/>
      <c r="J277" s="123"/>
      <c r="K277" s="806"/>
      <c r="M277" s="375"/>
      <c r="N277" s="375"/>
      <c r="P277" s="904"/>
      <c r="Q277" s="904"/>
      <c r="R277" s="400"/>
      <c r="S277" s="971"/>
      <c r="T277" s="971"/>
      <c r="U277" s="971"/>
      <c r="V277" s="971"/>
      <c r="AA277" s="400"/>
      <c r="AK277" s="355"/>
      <c r="AL277" s="355"/>
    </row>
    <row r="278" spans="1:38" s="399" customFormat="1" ht="12.75">
      <c r="A278" s="394"/>
      <c r="B278" s="726"/>
      <c r="C278" s="637" t="s">
        <v>203</v>
      </c>
      <c r="D278" s="371" t="s">
        <v>317</v>
      </c>
      <c r="E278" s="327" t="s">
        <v>14</v>
      </c>
      <c r="F278" s="338">
        <v>1.63</v>
      </c>
      <c r="G278" s="872"/>
      <c r="H278" s="372">
        <f>F278*G278</f>
        <v>0</v>
      </c>
      <c r="I278" s="398"/>
      <c r="J278" s="123"/>
      <c r="K278" s="806"/>
      <c r="M278" s="375"/>
      <c r="N278" s="375"/>
      <c r="P278" s="904"/>
      <c r="Q278" s="904"/>
      <c r="R278" s="400"/>
      <c r="S278" s="971"/>
      <c r="T278" s="971"/>
      <c r="U278" s="971"/>
      <c r="V278" s="971"/>
      <c r="AA278" s="400"/>
      <c r="AK278" s="355"/>
      <c r="AL278" s="355"/>
    </row>
    <row r="279" spans="1:38" s="355" customFormat="1" ht="12.75">
      <c r="A279" s="342"/>
      <c r="B279" s="725" t="s">
        <v>297</v>
      </c>
      <c r="C279" s="792"/>
      <c r="D279" s="388" t="s">
        <v>233</v>
      </c>
      <c r="E279" s="327"/>
      <c r="F279" s="338"/>
      <c r="G279" s="872"/>
      <c r="H279" s="369"/>
      <c r="I279" s="354"/>
      <c r="J279" s="375"/>
      <c r="K279" s="806"/>
      <c r="M279" s="375"/>
      <c r="N279" s="375"/>
      <c r="P279" s="375"/>
      <c r="Q279" s="375"/>
      <c r="R279" s="356"/>
      <c r="S279" s="971"/>
      <c r="T279" s="971"/>
      <c r="U279" s="971"/>
      <c r="V279" s="971"/>
      <c r="AA279" s="356"/>
    </row>
    <row r="280" spans="1:38" s="355" customFormat="1" ht="25.5">
      <c r="A280" s="342"/>
      <c r="B280" s="725"/>
      <c r="C280" s="792"/>
      <c r="D280" s="385" t="s">
        <v>234</v>
      </c>
      <c r="E280" s="327"/>
      <c r="F280" s="338"/>
      <c r="G280" s="872"/>
      <c r="H280" s="369"/>
      <c r="I280" s="354"/>
      <c r="J280" s="123"/>
      <c r="K280" s="806"/>
      <c r="M280" s="375"/>
      <c r="N280" s="375"/>
      <c r="P280" s="375"/>
      <c r="Q280" s="375"/>
      <c r="R280" s="356"/>
      <c r="S280" s="971"/>
      <c r="T280" s="971"/>
      <c r="U280" s="971"/>
      <c r="V280" s="971"/>
      <c r="AA280" s="356"/>
    </row>
    <row r="281" spans="1:38" s="399" customFormat="1" ht="12.75">
      <c r="A281" s="394"/>
      <c r="B281" s="726"/>
      <c r="C281" s="637" t="s">
        <v>39</v>
      </c>
      <c r="D281" s="371" t="s">
        <v>299</v>
      </c>
      <c r="E281" s="327" t="s">
        <v>14</v>
      </c>
      <c r="F281" s="338">
        <v>44.41</v>
      </c>
      <c r="G281" s="872"/>
      <c r="H281" s="372">
        <f>F281*G281</f>
        <v>0</v>
      </c>
      <c r="I281" s="398"/>
      <c r="J281" s="123"/>
      <c r="K281" s="806"/>
      <c r="M281" s="375"/>
      <c r="N281" s="375"/>
      <c r="P281" s="904"/>
      <c r="Q281" s="904"/>
      <c r="R281" s="400"/>
      <c r="S281" s="971"/>
      <c r="T281" s="971"/>
      <c r="U281" s="971"/>
      <c r="V281" s="971"/>
      <c r="AA281" s="400"/>
      <c r="AK281" s="355"/>
      <c r="AL281" s="355"/>
    </row>
    <row r="282" spans="1:38" s="408" customFormat="1" ht="12.75">
      <c r="A282" s="405"/>
      <c r="B282" s="730"/>
      <c r="C282" s="798"/>
      <c r="D282" s="371"/>
      <c r="E282" s="386"/>
      <c r="F282" s="387"/>
      <c r="G282" s="1438"/>
      <c r="H282" s="406"/>
      <c r="I282" s="407"/>
      <c r="J282" s="123"/>
      <c r="K282" s="806"/>
      <c r="M282" s="375"/>
      <c r="N282" s="375"/>
      <c r="P282" s="905"/>
      <c r="Q282" s="905"/>
      <c r="R282" s="409"/>
      <c r="S282" s="971"/>
      <c r="T282" s="971"/>
      <c r="U282" s="971"/>
      <c r="V282" s="971"/>
      <c r="AA282" s="409"/>
      <c r="AK282" s="355"/>
      <c r="AL282" s="355"/>
    </row>
    <row r="283" spans="1:38" s="355" customFormat="1" ht="12.75">
      <c r="A283" s="14"/>
      <c r="B283" s="727">
        <v>2</v>
      </c>
      <c r="C283" s="144"/>
      <c r="D283" s="145" t="s">
        <v>22</v>
      </c>
      <c r="E283" s="359"/>
      <c r="F283" s="360"/>
      <c r="G283" s="1435"/>
      <c r="H283" s="378">
        <f>SUBTOTAL(9,H284:H291)</f>
        <v>0</v>
      </c>
      <c r="I283" s="15"/>
      <c r="J283" s="123"/>
      <c r="K283" s="806"/>
      <c r="M283" s="375"/>
      <c r="N283" s="375"/>
      <c r="P283" s="375"/>
      <c r="Q283" s="375"/>
      <c r="R283" s="356"/>
      <c r="S283" s="971"/>
      <c r="T283" s="971"/>
      <c r="U283" s="971"/>
      <c r="V283" s="971"/>
      <c r="AA283" s="356"/>
    </row>
    <row r="284" spans="1:38" s="355" customFormat="1" ht="12.75">
      <c r="A284" s="342"/>
      <c r="B284" s="725">
        <v>3.1</v>
      </c>
      <c r="C284" s="792"/>
      <c r="D284" s="384" t="s">
        <v>318</v>
      </c>
      <c r="E284" s="327"/>
      <c r="F284" s="338"/>
      <c r="G284" s="872"/>
      <c r="H284" s="369">
        <f>SUBTOTAL(9,H285:H290)</f>
        <v>0</v>
      </c>
      <c r="I284" s="354"/>
      <c r="J284" s="123"/>
      <c r="K284" s="806"/>
      <c r="M284" s="375"/>
      <c r="N284" s="375"/>
      <c r="P284" s="375"/>
      <c r="Q284" s="375"/>
      <c r="R284" s="356"/>
      <c r="S284" s="971"/>
      <c r="T284" s="971"/>
      <c r="U284" s="971"/>
      <c r="V284" s="971"/>
      <c r="AA284" s="356"/>
    </row>
    <row r="285" spans="1:38" s="355" customFormat="1" ht="12.75">
      <c r="A285" s="342"/>
      <c r="B285" s="725"/>
      <c r="C285" s="792"/>
      <c r="D285" s="384" t="s">
        <v>319</v>
      </c>
      <c r="E285" s="327"/>
      <c r="F285" s="338"/>
      <c r="G285" s="872"/>
      <c r="H285" s="372"/>
      <c r="I285" s="354"/>
      <c r="J285" s="123"/>
      <c r="K285" s="806"/>
      <c r="M285" s="375"/>
      <c r="N285" s="375"/>
      <c r="P285" s="375"/>
      <c r="Q285" s="375"/>
      <c r="R285" s="356"/>
      <c r="S285" s="971"/>
      <c r="T285" s="971"/>
      <c r="U285" s="971"/>
      <c r="V285" s="971"/>
      <c r="AA285" s="356"/>
    </row>
    <row r="286" spans="1:38" s="355" customFormat="1" ht="12.75">
      <c r="A286" s="342"/>
      <c r="B286" s="725"/>
      <c r="C286" s="792"/>
      <c r="D286" s="385" t="s">
        <v>274</v>
      </c>
      <c r="E286" s="327"/>
      <c r="F286" s="338"/>
      <c r="G286" s="872"/>
      <c r="H286" s="372"/>
      <c r="I286" s="354"/>
      <c r="J286" s="123"/>
      <c r="K286" s="806"/>
      <c r="M286" s="375"/>
      <c r="N286" s="375"/>
      <c r="P286" s="375"/>
      <c r="Q286" s="375"/>
      <c r="R286" s="356"/>
      <c r="S286" s="971"/>
      <c r="T286" s="971"/>
      <c r="U286" s="971"/>
      <c r="V286" s="971"/>
      <c r="AA286" s="356"/>
    </row>
    <row r="287" spans="1:38" s="355" customFormat="1" ht="12.75">
      <c r="A287" s="342"/>
      <c r="B287" s="726"/>
      <c r="C287" s="637" t="s">
        <v>39</v>
      </c>
      <c r="D287" s="371" t="s">
        <v>320</v>
      </c>
      <c r="E287" s="327" t="s">
        <v>13</v>
      </c>
      <c r="F287" s="338">
        <v>329.67</v>
      </c>
      <c r="G287" s="872"/>
      <c r="H287" s="372">
        <f>F287*G287</f>
        <v>0</v>
      </c>
      <c r="I287" s="354"/>
      <c r="J287" s="123"/>
      <c r="K287" s="806"/>
      <c r="M287" s="375"/>
      <c r="N287" s="375"/>
      <c r="P287" s="375"/>
      <c r="Q287" s="375"/>
      <c r="R287" s="356"/>
      <c r="S287" s="971"/>
      <c r="T287" s="971"/>
      <c r="U287" s="971"/>
      <c r="V287" s="971"/>
      <c r="AA287" s="356"/>
    </row>
    <row r="288" spans="1:38" s="355" customFormat="1" ht="12.75">
      <c r="A288" s="342"/>
      <c r="B288" s="726"/>
      <c r="C288" s="637" t="s">
        <v>35</v>
      </c>
      <c r="D288" s="371" t="s">
        <v>1003</v>
      </c>
      <c r="E288" s="327" t="s">
        <v>13</v>
      </c>
      <c r="F288" s="338">
        <v>340.22</v>
      </c>
      <c r="G288" s="872"/>
      <c r="H288" s="372">
        <f>F288*G288</f>
        <v>0</v>
      </c>
      <c r="I288" s="354"/>
      <c r="J288" s="123"/>
      <c r="K288" s="806"/>
      <c r="M288" s="375"/>
      <c r="N288" s="375"/>
      <c r="P288" s="375"/>
      <c r="Q288" s="375"/>
      <c r="R288" s="356"/>
      <c r="S288" s="971"/>
      <c r="T288" s="971"/>
      <c r="U288" s="971"/>
      <c r="V288" s="971"/>
      <c r="AA288" s="356"/>
    </row>
    <row r="289" spans="1:38" s="411" customFormat="1" ht="12.75">
      <c r="A289" s="14"/>
      <c r="B289" s="731"/>
      <c r="C289" s="637" t="s">
        <v>203</v>
      </c>
      <c r="D289" s="371" t="s">
        <v>1004</v>
      </c>
      <c r="E289" s="327" t="s">
        <v>13</v>
      </c>
      <c r="F289" s="410">
        <v>56.77</v>
      </c>
      <c r="G289" s="872"/>
      <c r="H289" s="372">
        <f>F289*G289</f>
        <v>0</v>
      </c>
      <c r="I289" s="15"/>
      <c r="K289" s="806"/>
      <c r="M289" s="123"/>
      <c r="N289" s="375"/>
      <c r="P289" s="123"/>
      <c r="Q289" s="123"/>
      <c r="R289" s="343"/>
      <c r="S289" s="980"/>
      <c r="T289" s="980"/>
      <c r="U289" s="980"/>
      <c r="V289" s="980"/>
      <c r="AA289" s="343"/>
      <c r="AK289" s="355"/>
      <c r="AL289" s="355"/>
    </row>
    <row r="290" spans="1:38" s="355" customFormat="1" ht="12.75">
      <c r="A290" s="342"/>
      <c r="B290" s="726"/>
      <c r="C290" s="637" t="s">
        <v>203</v>
      </c>
      <c r="D290" s="371" t="s">
        <v>279</v>
      </c>
      <c r="E290" s="327" t="s">
        <v>13</v>
      </c>
      <c r="F290" s="338">
        <v>32.97</v>
      </c>
      <c r="G290" s="872"/>
      <c r="H290" s="372">
        <f>F290*G290</f>
        <v>0</v>
      </c>
      <c r="I290" s="354"/>
      <c r="J290" s="123"/>
      <c r="K290" s="806"/>
      <c r="M290" s="375"/>
      <c r="N290" s="375"/>
      <c r="P290" s="375"/>
      <c r="Q290" s="375"/>
      <c r="R290" s="356"/>
      <c r="S290" s="971"/>
      <c r="T290" s="971"/>
      <c r="U290" s="971"/>
      <c r="V290" s="971"/>
      <c r="AA290" s="356"/>
    </row>
    <row r="291" spans="1:38" s="411" customFormat="1" ht="12.75">
      <c r="A291" s="14"/>
      <c r="B291" s="731"/>
      <c r="C291" s="637"/>
      <c r="D291" s="371"/>
      <c r="E291" s="327"/>
      <c r="F291" s="410"/>
      <c r="G291" s="872"/>
      <c r="H291" s="372"/>
      <c r="I291" s="15"/>
      <c r="K291" s="806"/>
      <c r="M291" s="123"/>
      <c r="N291" s="123"/>
      <c r="P291" s="123"/>
      <c r="Q291" s="123"/>
      <c r="R291" s="343"/>
      <c r="S291" s="980"/>
      <c r="T291" s="980"/>
      <c r="U291" s="980"/>
      <c r="V291" s="980"/>
      <c r="AA291" s="343"/>
      <c r="AK291" s="355"/>
      <c r="AL291" s="355"/>
    </row>
    <row r="292" spans="1:38" s="411" customFormat="1" ht="12.75">
      <c r="A292" s="14"/>
      <c r="B292" s="731"/>
      <c r="C292" s="637"/>
      <c r="D292" s="371"/>
      <c r="E292" s="327"/>
      <c r="F292" s="410"/>
      <c r="G292" s="872"/>
      <c r="H292" s="372"/>
      <c r="I292" s="15"/>
      <c r="K292" s="806"/>
      <c r="M292" s="123"/>
      <c r="N292" s="123"/>
      <c r="P292" s="123"/>
      <c r="Q292" s="123"/>
      <c r="R292" s="343"/>
      <c r="S292" s="980"/>
      <c r="T292" s="980"/>
      <c r="U292" s="980"/>
      <c r="V292" s="980"/>
      <c r="AA292" s="343"/>
      <c r="AK292" s="355"/>
      <c r="AL292" s="355"/>
    </row>
    <row r="293" spans="1:38" s="8" customFormat="1" ht="20.100000000000001" customHeight="1">
      <c r="A293" s="4"/>
      <c r="B293" s="432"/>
      <c r="C293" s="433"/>
      <c r="D293" s="434" t="s">
        <v>149</v>
      </c>
      <c r="E293" s="435"/>
      <c r="F293" s="436"/>
      <c r="G293" s="67"/>
      <c r="H293" s="438">
        <f>SUBTOTAL(9,H294:H654)</f>
        <v>0</v>
      </c>
      <c r="J293" s="806"/>
      <c r="K293" s="806"/>
      <c r="M293" s="123"/>
      <c r="N293" s="123"/>
      <c r="P293" s="902"/>
      <c r="Q293" s="902"/>
      <c r="S293" s="976"/>
      <c r="T293" s="976"/>
      <c r="U293" s="976"/>
      <c r="V293" s="976"/>
    </row>
    <row r="294" spans="1:38" s="12" customFormat="1" ht="15" customHeight="1">
      <c r="B294" s="732"/>
      <c r="C294" s="75"/>
      <c r="D294" s="76" t="s">
        <v>105</v>
      </c>
      <c r="E294" s="77"/>
      <c r="F294" s="180"/>
      <c r="G294" s="1434"/>
      <c r="H294" s="78">
        <f>SUBTOTAL(9,H295:H391)</f>
        <v>0</v>
      </c>
      <c r="I294" s="13"/>
      <c r="J294" s="230"/>
      <c r="K294" s="806"/>
      <c r="M294" s="864"/>
      <c r="N294" s="864"/>
      <c r="P294" s="783"/>
      <c r="Q294" s="783"/>
      <c r="S294" s="977"/>
      <c r="T294" s="977"/>
      <c r="U294" s="977"/>
      <c r="V294" s="977"/>
    </row>
    <row r="295" spans="1:38" s="41" customFormat="1" ht="15" customHeight="1">
      <c r="B295" s="79">
        <v>1</v>
      </c>
      <c r="C295" s="80"/>
      <c r="D295" s="81" t="s">
        <v>23</v>
      </c>
      <c r="E295" s="82"/>
      <c r="F295" s="181"/>
      <c r="G295" s="83"/>
      <c r="H295" s="84">
        <f>SUBTOTAL(9,H296:H298)</f>
        <v>0</v>
      </c>
      <c r="J295" s="230"/>
      <c r="K295" s="806"/>
      <c r="M295" s="122"/>
      <c r="N295" s="122"/>
      <c r="P295" s="230"/>
      <c r="Q295" s="230"/>
      <c r="S295" s="981"/>
      <c r="T295" s="981"/>
      <c r="U295" s="981"/>
      <c r="V295" s="981"/>
    </row>
    <row r="296" spans="1:38" s="41" customFormat="1" ht="15" customHeight="1">
      <c r="B296" s="733">
        <f>B295+0.1</f>
        <v>1.1000000000000001</v>
      </c>
      <c r="C296" s="86"/>
      <c r="D296" s="60" t="s">
        <v>54</v>
      </c>
      <c r="E296" s="87"/>
      <c r="F296" s="182"/>
      <c r="G296" s="88"/>
      <c r="H296" s="89">
        <f>SUBTOTAL(9,H297:H298)</f>
        <v>0</v>
      </c>
      <c r="J296" s="230"/>
      <c r="K296" s="806"/>
      <c r="M296" s="122"/>
      <c r="N296" s="122"/>
      <c r="P296" s="230"/>
      <c r="Q296" s="230"/>
      <c r="S296" s="981"/>
      <c r="T296" s="981"/>
      <c r="U296" s="981"/>
      <c r="V296" s="981"/>
    </row>
    <row r="297" spans="1:38" ht="15" customHeight="1">
      <c r="B297" s="734"/>
      <c r="C297" s="637" t="s">
        <v>39</v>
      </c>
      <c r="D297" s="91" t="s">
        <v>55</v>
      </c>
      <c r="E297" s="92" t="s">
        <v>14</v>
      </c>
      <c r="F297" s="183">
        <v>0.66</v>
      </c>
      <c r="G297" s="124"/>
      <c r="H297" s="94">
        <f>F297*G297</f>
        <v>0</v>
      </c>
      <c r="J297" s="230"/>
      <c r="K297" s="806"/>
      <c r="N297" s="375"/>
    </row>
    <row r="298" spans="1:38" ht="15" customHeight="1">
      <c r="B298" s="735"/>
      <c r="C298" s="59"/>
      <c r="D298" s="95"/>
      <c r="E298" s="73"/>
      <c r="F298" s="178"/>
      <c r="G298" s="74"/>
      <c r="H298" s="74"/>
      <c r="J298" s="230"/>
      <c r="K298" s="806"/>
      <c r="N298" s="375"/>
    </row>
    <row r="299" spans="1:38" ht="15" customHeight="1">
      <c r="B299" s="79">
        <f>B295+1</f>
        <v>2</v>
      </c>
      <c r="C299" s="96"/>
      <c r="D299" s="81" t="s">
        <v>30</v>
      </c>
      <c r="E299" s="82"/>
      <c r="F299" s="181"/>
      <c r="G299" s="83"/>
      <c r="H299" s="84">
        <f>SUBTOTAL(9,H300:H305)</f>
        <v>0</v>
      </c>
      <c r="J299" s="230"/>
      <c r="K299" s="806"/>
      <c r="N299" s="375"/>
    </row>
    <row r="300" spans="1:38" ht="15" customHeight="1">
      <c r="B300" s="736">
        <f>B299+0.1</f>
        <v>2.1</v>
      </c>
      <c r="C300" s="98"/>
      <c r="D300" s="60" t="s">
        <v>56</v>
      </c>
      <c r="E300" s="73"/>
      <c r="F300" s="178"/>
      <c r="G300" s="74"/>
      <c r="H300" s="89">
        <f>SUBTOTAL(9,H301:H302)</f>
        <v>0</v>
      </c>
      <c r="K300" s="806"/>
      <c r="N300" s="375"/>
    </row>
    <row r="301" spans="1:38" ht="15" customHeight="1">
      <c r="B301" s="737"/>
      <c r="C301" s="637" t="s">
        <v>39</v>
      </c>
      <c r="D301" s="91" t="s">
        <v>80</v>
      </c>
      <c r="E301" s="92" t="s">
        <v>7</v>
      </c>
      <c r="F301" s="183">
        <v>5485.12</v>
      </c>
      <c r="G301" s="124"/>
      <c r="H301" s="94">
        <f>F301*G301</f>
        <v>0</v>
      </c>
      <c r="K301" s="806"/>
      <c r="N301" s="375"/>
    </row>
    <row r="302" spans="1:38" ht="15" customHeight="1">
      <c r="B302" s="737"/>
      <c r="C302" s="637" t="s">
        <v>35</v>
      </c>
      <c r="D302" s="91" t="s">
        <v>162</v>
      </c>
      <c r="E302" s="92" t="s">
        <v>7</v>
      </c>
      <c r="F302" s="183">
        <v>1756.56</v>
      </c>
      <c r="G302" s="124"/>
      <c r="H302" s="94">
        <f>F302*G302</f>
        <v>0</v>
      </c>
      <c r="K302" s="806"/>
      <c r="N302" s="375"/>
    </row>
    <row r="303" spans="1:38" ht="15" customHeight="1">
      <c r="B303" s="736">
        <f>B300+0.1</f>
        <v>2.2000000000000002</v>
      </c>
      <c r="C303" s="100"/>
      <c r="D303" s="60" t="s">
        <v>57</v>
      </c>
      <c r="E303" s="87"/>
      <c r="F303" s="182"/>
      <c r="G303" s="88"/>
      <c r="H303" s="89">
        <f>SUBTOTAL(9,H304:H304)</f>
        <v>0</v>
      </c>
      <c r="K303" s="806"/>
      <c r="N303" s="375"/>
    </row>
    <row r="304" spans="1:38" ht="25.5">
      <c r="B304" s="734"/>
      <c r="C304" s="637" t="s">
        <v>39</v>
      </c>
      <c r="D304" s="101" t="s">
        <v>58</v>
      </c>
      <c r="E304" s="92" t="s">
        <v>7</v>
      </c>
      <c r="F304" s="183">
        <v>2742.56</v>
      </c>
      <c r="G304" s="124"/>
      <c r="H304" s="94">
        <f>F304*G304</f>
        <v>0</v>
      </c>
      <c r="K304" s="806"/>
      <c r="N304" s="375"/>
    </row>
    <row r="305" spans="1:22" ht="15" customHeight="1">
      <c r="B305" s="735"/>
      <c r="C305" s="59"/>
      <c r="D305" s="95"/>
      <c r="E305" s="73"/>
      <c r="F305" s="178"/>
      <c r="G305" s="74"/>
      <c r="H305" s="74"/>
      <c r="K305" s="806"/>
      <c r="N305" s="375"/>
    </row>
    <row r="306" spans="1:22" ht="15" customHeight="1">
      <c r="B306" s="79">
        <f>B299+1</f>
        <v>3</v>
      </c>
      <c r="C306" s="80"/>
      <c r="D306" s="81" t="s">
        <v>22</v>
      </c>
      <c r="E306" s="82"/>
      <c r="F306" s="181"/>
      <c r="G306" s="83"/>
      <c r="H306" s="84">
        <f>SUBTOTAL(9,H307:H310)</f>
        <v>0</v>
      </c>
      <c r="K306" s="806"/>
      <c r="N306" s="375"/>
    </row>
    <row r="307" spans="1:22" ht="15" customHeight="1">
      <c r="B307" s="733">
        <f>B306+0.1</f>
        <v>3.1</v>
      </c>
      <c r="C307" s="86"/>
      <c r="D307" s="60" t="s">
        <v>59</v>
      </c>
      <c r="E307" s="87"/>
      <c r="F307" s="182"/>
      <c r="G307" s="88"/>
      <c r="H307" s="89">
        <f>SUBTOTAL(9,H308:H310)</f>
        <v>0</v>
      </c>
      <c r="K307" s="806"/>
      <c r="N307" s="375"/>
    </row>
    <row r="308" spans="1:22" ht="15" customHeight="1">
      <c r="B308" s="734"/>
      <c r="C308" s="637" t="s">
        <v>39</v>
      </c>
      <c r="D308" s="91" t="s">
        <v>82</v>
      </c>
      <c r="E308" s="92" t="s">
        <v>12</v>
      </c>
      <c r="F308" s="183">
        <v>27.47</v>
      </c>
      <c r="G308" s="124"/>
      <c r="H308" s="94">
        <f>F308*G308</f>
        <v>0</v>
      </c>
      <c r="K308" s="806"/>
      <c r="N308" s="375"/>
    </row>
    <row r="309" spans="1:22" ht="15" customHeight="1">
      <c r="B309" s="734"/>
      <c r="C309" s="637" t="s">
        <v>35</v>
      </c>
      <c r="D309" s="91" t="s">
        <v>81</v>
      </c>
      <c r="E309" s="92" t="s">
        <v>12</v>
      </c>
      <c r="F309" s="183">
        <v>25.91</v>
      </c>
      <c r="G309" s="124"/>
      <c r="H309" s="94">
        <f>F309*G309</f>
        <v>0</v>
      </c>
      <c r="K309" s="806"/>
      <c r="N309" s="375"/>
    </row>
    <row r="310" spans="1:22" ht="15" customHeight="1">
      <c r="B310" s="738"/>
      <c r="C310" s="46"/>
      <c r="D310" s="52"/>
      <c r="E310" s="113"/>
      <c r="F310" s="184"/>
      <c r="G310" s="203"/>
      <c r="H310" s="203"/>
      <c r="K310" s="806"/>
      <c r="N310" s="375"/>
    </row>
    <row r="311" spans="1:22" s="6" customFormat="1" ht="18" customHeight="1">
      <c r="A311" s="14"/>
      <c r="B311" s="79">
        <f>B307+1</f>
        <v>4</v>
      </c>
      <c r="C311" s="96"/>
      <c r="D311" s="81" t="s">
        <v>20</v>
      </c>
      <c r="E311" s="82"/>
      <c r="F311" s="181"/>
      <c r="G311" s="83"/>
      <c r="H311" s="84">
        <f>SUBTOTAL(9,H312:H315)</f>
        <v>0</v>
      </c>
      <c r="I311" s="15"/>
      <c r="J311" s="779"/>
      <c r="K311" s="806"/>
      <c r="M311" s="375"/>
      <c r="N311" s="375"/>
      <c r="P311" s="882"/>
      <c r="Q311" s="882"/>
      <c r="S311" s="983"/>
      <c r="T311" s="983"/>
      <c r="U311" s="983"/>
      <c r="V311" s="983"/>
    </row>
    <row r="312" spans="1:22" s="6" customFormat="1" ht="13.5" customHeight="1">
      <c r="A312" s="8"/>
      <c r="B312" s="733">
        <f>B311+0.1</f>
        <v>4.0999999999999996</v>
      </c>
      <c r="C312" s="98"/>
      <c r="D312" s="60" t="s">
        <v>19</v>
      </c>
      <c r="E312" s="73"/>
      <c r="F312" s="178"/>
      <c r="G312" s="74"/>
      <c r="H312" s="89">
        <f>SUBTOTAL(9,H313:H315)</f>
        <v>0</v>
      </c>
      <c r="I312" s="16"/>
      <c r="J312" s="806"/>
      <c r="K312" s="806"/>
      <c r="M312" s="375"/>
      <c r="N312" s="375"/>
      <c r="P312" s="882"/>
      <c r="Q312" s="882"/>
      <c r="S312" s="983"/>
      <c r="T312" s="983"/>
      <c r="U312" s="983"/>
      <c r="V312" s="983"/>
    </row>
    <row r="313" spans="1:22" s="20" customFormat="1" ht="12.75">
      <c r="A313" s="18"/>
      <c r="B313" s="739"/>
      <c r="C313" s="637" t="s">
        <v>39</v>
      </c>
      <c r="D313" s="101" t="s">
        <v>173</v>
      </c>
      <c r="E313" s="92" t="s">
        <v>7</v>
      </c>
      <c r="F313" s="182">
        <v>1088.03</v>
      </c>
      <c r="G313" s="74"/>
      <c r="H313" s="94">
        <f>F313*G313</f>
        <v>0</v>
      </c>
      <c r="I313" s="19"/>
      <c r="J313" s="806"/>
      <c r="K313" s="806"/>
      <c r="M313" s="375"/>
      <c r="N313" s="375"/>
      <c r="P313" s="906"/>
      <c r="Q313" s="906"/>
      <c r="S313" s="983"/>
      <c r="T313" s="983"/>
      <c r="U313" s="983"/>
      <c r="V313" s="983"/>
    </row>
    <row r="314" spans="1:22" s="20" customFormat="1" ht="25.5">
      <c r="A314" s="18"/>
      <c r="B314" s="734"/>
      <c r="C314" s="637" t="s">
        <v>35</v>
      </c>
      <c r="D314" s="101" t="s">
        <v>182</v>
      </c>
      <c r="E314" s="92" t="s">
        <v>7</v>
      </c>
      <c r="F314" s="182">
        <v>79.930000000000007</v>
      </c>
      <c r="G314" s="74"/>
      <c r="H314" s="94">
        <f>F314*G314</f>
        <v>0</v>
      </c>
      <c r="I314" s="19"/>
      <c r="J314" s="806"/>
      <c r="K314" s="806"/>
      <c r="M314" s="375"/>
      <c r="N314" s="375"/>
      <c r="P314" s="906"/>
      <c r="Q314" s="906"/>
      <c r="S314" s="983"/>
      <c r="T314" s="983"/>
      <c r="U314" s="983"/>
      <c r="V314" s="983"/>
    </row>
    <row r="315" spans="1:22" s="6" customFormat="1" ht="12.75">
      <c r="A315" s="8"/>
      <c r="B315" s="735"/>
      <c r="C315" s="59"/>
      <c r="D315" s="95"/>
      <c r="E315" s="73"/>
      <c r="F315" s="178"/>
      <c r="G315" s="74"/>
      <c r="H315" s="74"/>
      <c r="I315" s="16"/>
      <c r="J315" s="806"/>
      <c r="K315" s="806"/>
      <c r="M315" s="375"/>
      <c r="N315" s="375"/>
      <c r="P315" s="882"/>
      <c r="Q315" s="882"/>
      <c r="S315" s="983"/>
      <c r="T315" s="983"/>
      <c r="U315" s="983"/>
      <c r="V315" s="983"/>
    </row>
    <row r="316" spans="1:22" s="6" customFormat="1" ht="15" customHeight="1">
      <c r="A316" s="14"/>
      <c r="B316" s="102">
        <f>B311+1</f>
        <v>5</v>
      </c>
      <c r="C316" s="96"/>
      <c r="D316" s="81" t="s">
        <v>18</v>
      </c>
      <c r="E316" s="82"/>
      <c r="F316" s="181"/>
      <c r="G316" s="83"/>
      <c r="H316" s="84">
        <f>SUBTOTAL(9,H317:H329)</f>
        <v>0</v>
      </c>
      <c r="I316" s="15"/>
      <c r="J316" s="779"/>
      <c r="K316" s="806"/>
      <c r="M316" s="375"/>
      <c r="N316" s="375"/>
      <c r="P316" s="882"/>
      <c r="Q316" s="882"/>
      <c r="S316" s="983"/>
      <c r="T316" s="983"/>
      <c r="U316" s="983"/>
      <c r="V316" s="983"/>
    </row>
    <row r="317" spans="1:22" s="6" customFormat="1" ht="15" customHeight="1">
      <c r="A317" s="8"/>
      <c r="B317" s="736">
        <f>B316+0.1</f>
        <v>5.0999999999999996</v>
      </c>
      <c r="C317" s="98"/>
      <c r="D317" s="60" t="s">
        <v>60</v>
      </c>
      <c r="E317" s="73"/>
      <c r="F317" s="178"/>
      <c r="G317" s="74"/>
      <c r="H317" s="89">
        <f>SUBTOTAL(9,H318:H328)</f>
        <v>0</v>
      </c>
      <c r="I317" s="16"/>
      <c r="J317" s="806"/>
      <c r="K317" s="806"/>
      <c r="M317" s="375"/>
      <c r="N317" s="375"/>
      <c r="P317" s="882"/>
      <c r="Q317" s="882"/>
      <c r="S317" s="983"/>
      <c r="T317" s="983"/>
      <c r="U317" s="983"/>
      <c r="V317" s="983"/>
    </row>
    <row r="318" spans="1:22" s="6" customFormat="1" ht="15" customHeight="1">
      <c r="A318" s="8"/>
      <c r="B318" s="737"/>
      <c r="C318" s="637" t="s">
        <v>39</v>
      </c>
      <c r="D318" s="91" t="s">
        <v>122</v>
      </c>
      <c r="E318" s="92" t="s">
        <v>5</v>
      </c>
      <c r="F318" s="183">
        <v>18</v>
      </c>
      <c r="G318" s="124"/>
      <c r="H318" s="94">
        <f t="shared" ref="H318:H328" si="4">F318*G318</f>
        <v>0</v>
      </c>
      <c r="I318" s="16"/>
      <c r="J318" s="806"/>
      <c r="K318" s="806"/>
      <c r="M318" s="375"/>
      <c r="N318" s="375"/>
      <c r="P318" s="882"/>
      <c r="Q318" s="882"/>
      <c r="S318" s="983"/>
      <c r="T318" s="983"/>
      <c r="U318" s="983"/>
      <c r="V318" s="983"/>
    </row>
    <row r="319" spans="1:22" s="6" customFormat="1" ht="15" customHeight="1">
      <c r="A319" s="8"/>
      <c r="B319" s="737"/>
      <c r="C319" s="637" t="s">
        <v>35</v>
      </c>
      <c r="D319" s="91" t="s">
        <v>124</v>
      </c>
      <c r="E319" s="92" t="s">
        <v>5</v>
      </c>
      <c r="F319" s="183">
        <v>11</v>
      </c>
      <c r="G319" s="124"/>
      <c r="H319" s="94">
        <f t="shared" si="4"/>
        <v>0</v>
      </c>
      <c r="I319" s="16"/>
      <c r="J319" s="806"/>
      <c r="K319" s="806"/>
      <c r="M319" s="375"/>
      <c r="N319" s="375"/>
      <c r="P319" s="882"/>
      <c r="Q319" s="882"/>
      <c r="S319" s="983"/>
      <c r="T319" s="983"/>
      <c r="U319" s="983"/>
      <c r="V319" s="983"/>
    </row>
    <row r="320" spans="1:22" s="6" customFormat="1" ht="15" customHeight="1">
      <c r="A320" s="8"/>
      <c r="B320" s="737"/>
      <c r="C320" s="637" t="s">
        <v>203</v>
      </c>
      <c r="D320" s="91" t="s">
        <v>140</v>
      </c>
      <c r="E320" s="92" t="s">
        <v>5</v>
      </c>
      <c r="F320" s="183">
        <v>3</v>
      </c>
      <c r="G320" s="124"/>
      <c r="H320" s="94">
        <f t="shared" si="4"/>
        <v>0</v>
      </c>
      <c r="I320" s="16"/>
      <c r="J320" s="806"/>
      <c r="K320" s="806"/>
      <c r="M320" s="375"/>
      <c r="N320" s="375"/>
      <c r="P320" s="882"/>
      <c r="Q320" s="882"/>
      <c r="S320" s="983"/>
      <c r="T320" s="983"/>
      <c r="U320" s="983"/>
      <c r="V320" s="983"/>
    </row>
    <row r="321" spans="1:22" s="6" customFormat="1" ht="15" customHeight="1">
      <c r="A321" s="8"/>
      <c r="B321" s="737"/>
      <c r="C321" s="637" t="s">
        <v>40</v>
      </c>
      <c r="D321" s="91" t="s">
        <v>125</v>
      </c>
      <c r="E321" s="92" t="s">
        <v>5</v>
      </c>
      <c r="F321" s="183">
        <v>3</v>
      </c>
      <c r="G321" s="124"/>
      <c r="H321" s="94">
        <f t="shared" si="4"/>
        <v>0</v>
      </c>
      <c r="I321" s="16"/>
      <c r="J321" s="806"/>
      <c r="K321" s="806"/>
      <c r="M321" s="375"/>
      <c r="N321" s="375"/>
      <c r="P321" s="882"/>
      <c r="Q321" s="882"/>
      <c r="S321" s="983"/>
      <c r="T321" s="983"/>
      <c r="U321" s="983"/>
      <c r="V321" s="983"/>
    </row>
    <row r="322" spans="1:22" s="6" customFormat="1" ht="15" customHeight="1">
      <c r="A322" s="8"/>
      <c r="B322" s="737"/>
      <c r="C322" s="637" t="s">
        <v>41</v>
      </c>
      <c r="D322" s="91" t="s">
        <v>126</v>
      </c>
      <c r="E322" s="92" t="s">
        <v>5</v>
      </c>
      <c r="F322" s="183">
        <v>1</v>
      </c>
      <c r="G322" s="124"/>
      <c r="H322" s="94">
        <f t="shared" si="4"/>
        <v>0</v>
      </c>
      <c r="I322" s="16"/>
      <c r="J322" s="806"/>
      <c r="K322" s="806"/>
      <c r="M322" s="375"/>
      <c r="N322" s="375"/>
      <c r="P322" s="882"/>
      <c r="Q322" s="882"/>
      <c r="S322" s="983"/>
      <c r="T322" s="983"/>
      <c r="U322" s="983"/>
      <c r="V322" s="983"/>
    </row>
    <row r="323" spans="1:22" s="6" customFormat="1" ht="15" customHeight="1">
      <c r="A323" s="8"/>
      <c r="B323" s="737"/>
      <c r="C323" s="86" t="s">
        <v>42</v>
      </c>
      <c r="D323" s="91" t="s">
        <v>127</v>
      </c>
      <c r="E323" s="92" t="s">
        <v>5</v>
      </c>
      <c r="F323" s="183">
        <v>25</v>
      </c>
      <c r="G323" s="124"/>
      <c r="H323" s="94">
        <f t="shared" si="4"/>
        <v>0</v>
      </c>
      <c r="I323" s="16"/>
      <c r="J323" s="806"/>
      <c r="K323" s="806"/>
      <c r="M323" s="375"/>
      <c r="N323" s="375"/>
      <c r="P323" s="882"/>
      <c r="Q323" s="882"/>
      <c r="S323" s="983"/>
      <c r="T323" s="983"/>
      <c r="U323" s="983"/>
      <c r="V323" s="983"/>
    </row>
    <row r="324" spans="1:22" s="6" customFormat="1" ht="15" customHeight="1">
      <c r="A324" s="8"/>
      <c r="B324" s="737"/>
      <c r="C324" s="86" t="s">
        <v>43</v>
      </c>
      <c r="D324" s="91" t="s">
        <v>177</v>
      </c>
      <c r="E324" s="92" t="s">
        <v>5</v>
      </c>
      <c r="F324" s="183">
        <v>2</v>
      </c>
      <c r="G324" s="124"/>
      <c r="H324" s="94">
        <f t="shared" si="4"/>
        <v>0</v>
      </c>
      <c r="I324" s="16"/>
      <c r="J324" s="806"/>
      <c r="K324" s="806"/>
      <c r="M324" s="375"/>
      <c r="N324" s="375"/>
      <c r="P324" s="882"/>
      <c r="Q324" s="882"/>
      <c r="S324" s="983"/>
      <c r="T324" s="983"/>
      <c r="U324" s="983"/>
      <c r="V324" s="983"/>
    </row>
    <row r="325" spans="1:22" s="6" customFormat="1" ht="15" customHeight="1">
      <c r="A325" s="8"/>
      <c r="B325" s="737"/>
      <c r="C325" s="86" t="s">
        <v>44</v>
      </c>
      <c r="D325" s="91" t="s">
        <v>129</v>
      </c>
      <c r="E325" s="92" t="s">
        <v>5</v>
      </c>
      <c r="F325" s="183">
        <v>1</v>
      </c>
      <c r="G325" s="124"/>
      <c r="H325" s="94">
        <f t="shared" si="4"/>
        <v>0</v>
      </c>
      <c r="I325" s="16"/>
      <c r="J325" s="806"/>
      <c r="K325" s="806"/>
      <c r="M325" s="375"/>
      <c r="N325" s="375"/>
      <c r="P325" s="882"/>
      <c r="Q325" s="882"/>
      <c r="S325" s="983"/>
      <c r="T325" s="983"/>
      <c r="U325" s="983"/>
      <c r="V325" s="983"/>
    </row>
    <row r="326" spans="1:22" s="6" customFormat="1" ht="15" customHeight="1">
      <c r="A326" s="8"/>
      <c r="B326" s="737"/>
      <c r="C326" s="86" t="s">
        <v>45</v>
      </c>
      <c r="D326" s="91" t="s">
        <v>130</v>
      </c>
      <c r="E326" s="92" t="s">
        <v>5</v>
      </c>
      <c r="F326" s="183">
        <v>1</v>
      </c>
      <c r="G326" s="124"/>
      <c r="H326" s="94">
        <f t="shared" si="4"/>
        <v>0</v>
      </c>
      <c r="I326" s="16"/>
      <c r="J326" s="806"/>
      <c r="K326" s="806"/>
      <c r="M326" s="375"/>
      <c r="N326" s="375"/>
      <c r="P326" s="882"/>
      <c r="Q326" s="882"/>
      <c r="S326" s="983"/>
      <c r="T326" s="983"/>
      <c r="U326" s="983"/>
      <c r="V326" s="983"/>
    </row>
    <row r="327" spans="1:22" s="6" customFormat="1" ht="15" customHeight="1">
      <c r="A327" s="8"/>
      <c r="B327" s="737"/>
      <c r="C327" s="86" t="s">
        <v>46</v>
      </c>
      <c r="D327" s="91" t="s">
        <v>131</v>
      </c>
      <c r="E327" s="92" t="s">
        <v>5</v>
      </c>
      <c r="F327" s="183">
        <v>3</v>
      </c>
      <c r="G327" s="124"/>
      <c r="H327" s="94">
        <f t="shared" si="4"/>
        <v>0</v>
      </c>
      <c r="I327" s="16"/>
      <c r="J327" s="806"/>
      <c r="K327" s="806"/>
      <c r="M327" s="375"/>
      <c r="N327" s="375"/>
      <c r="P327" s="882"/>
      <c r="Q327" s="882"/>
      <c r="S327" s="983"/>
      <c r="T327" s="983"/>
      <c r="U327" s="983"/>
      <c r="V327" s="983"/>
    </row>
    <row r="328" spans="1:22" s="6" customFormat="1" ht="15" customHeight="1">
      <c r="A328" s="8"/>
      <c r="B328" s="737"/>
      <c r="C328" s="86" t="s">
        <v>47</v>
      </c>
      <c r="D328" s="91" t="s">
        <v>132</v>
      </c>
      <c r="E328" s="92" t="s">
        <v>5</v>
      </c>
      <c r="F328" s="183">
        <v>1</v>
      </c>
      <c r="G328" s="124"/>
      <c r="H328" s="94">
        <f t="shared" si="4"/>
        <v>0</v>
      </c>
      <c r="I328" s="16"/>
      <c r="J328" s="806"/>
      <c r="K328" s="806"/>
      <c r="M328" s="375"/>
      <c r="N328" s="375"/>
      <c r="P328" s="882"/>
      <c r="Q328" s="882"/>
      <c r="S328" s="983"/>
      <c r="T328" s="983"/>
      <c r="U328" s="983"/>
      <c r="V328" s="983"/>
    </row>
    <row r="329" spans="1:22" s="6" customFormat="1" ht="15" customHeight="1">
      <c r="A329" s="8"/>
      <c r="B329" s="740"/>
      <c r="C329" s="86"/>
      <c r="D329" s="60"/>
      <c r="E329" s="87"/>
      <c r="F329" s="182"/>
      <c r="G329" s="88"/>
      <c r="H329" s="89"/>
      <c r="I329" s="16"/>
      <c r="J329" s="806"/>
      <c r="K329" s="806"/>
      <c r="M329" s="375"/>
      <c r="N329" s="375"/>
      <c r="P329" s="882"/>
      <c r="Q329" s="882"/>
      <c r="S329" s="983"/>
      <c r="T329" s="983"/>
      <c r="U329" s="983"/>
      <c r="V329" s="983"/>
    </row>
    <row r="330" spans="1:22" ht="15" customHeight="1">
      <c r="B330" s="79">
        <f>B316+1</f>
        <v>6</v>
      </c>
      <c r="C330" s="80"/>
      <c r="D330" s="81" t="s">
        <v>16</v>
      </c>
      <c r="E330" s="82"/>
      <c r="F330" s="181"/>
      <c r="G330" s="83"/>
      <c r="H330" s="84">
        <f>SUBTOTAL(9,H331:H367)</f>
        <v>0</v>
      </c>
      <c r="K330" s="806"/>
      <c r="N330" s="375"/>
    </row>
    <row r="331" spans="1:22" s="6" customFormat="1" ht="15" customHeight="1">
      <c r="A331" s="8"/>
      <c r="B331" s="733">
        <f>B330+0.1</f>
        <v>6.1</v>
      </c>
      <c r="C331" s="86"/>
      <c r="D331" s="104" t="s">
        <v>50</v>
      </c>
      <c r="E331" s="73"/>
      <c r="F331" s="178"/>
      <c r="G331" s="74"/>
      <c r="H331" s="89">
        <f>SUBTOTAL(9,H332:H343)</f>
        <v>0</v>
      </c>
      <c r="I331" s="16"/>
      <c r="J331" s="806"/>
      <c r="K331" s="806"/>
      <c r="M331" s="375"/>
      <c r="N331" s="375"/>
      <c r="P331" s="882"/>
      <c r="Q331" s="882"/>
      <c r="S331" s="983"/>
      <c r="T331" s="983"/>
      <c r="U331" s="983"/>
      <c r="V331" s="983"/>
    </row>
    <row r="332" spans="1:22" ht="38.25">
      <c r="B332" s="741"/>
      <c r="C332" s="637" t="s">
        <v>39</v>
      </c>
      <c r="D332" s="101" t="s">
        <v>103</v>
      </c>
      <c r="E332" s="92" t="s">
        <v>7</v>
      </c>
      <c r="F332" s="183">
        <v>544.32000000000005</v>
      </c>
      <c r="G332" s="124"/>
      <c r="H332" s="94">
        <f>F332*G332</f>
        <v>0</v>
      </c>
      <c r="K332" s="806"/>
      <c r="N332" s="375"/>
    </row>
    <row r="333" spans="1:22" ht="38.25">
      <c r="B333" s="741"/>
      <c r="C333" s="637" t="s">
        <v>35</v>
      </c>
      <c r="D333" s="101" t="s">
        <v>164</v>
      </c>
      <c r="E333" s="92" t="s">
        <v>7</v>
      </c>
      <c r="F333" s="183">
        <v>400.81</v>
      </c>
      <c r="G333" s="124"/>
      <c r="H333" s="94">
        <f t="shared" ref="H333:H343" si="5">F333*G333</f>
        <v>0</v>
      </c>
      <c r="K333" s="806"/>
      <c r="N333" s="375"/>
    </row>
    <row r="334" spans="1:22" ht="38.25">
      <c r="B334" s="741"/>
      <c r="C334" s="637" t="s">
        <v>203</v>
      </c>
      <c r="D334" s="101" t="s">
        <v>165</v>
      </c>
      <c r="E334" s="92" t="s">
        <v>7</v>
      </c>
      <c r="F334" s="183">
        <v>70.489999999999995</v>
      </c>
      <c r="G334" s="124"/>
      <c r="H334" s="94">
        <f t="shared" si="5"/>
        <v>0</v>
      </c>
      <c r="J334" s="230"/>
      <c r="K334" s="806"/>
      <c r="N334" s="375"/>
    </row>
    <row r="335" spans="1:22" ht="51">
      <c r="B335" s="741"/>
      <c r="C335" s="637" t="s">
        <v>40</v>
      </c>
      <c r="D335" s="101" t="s">
        <v>166</v>
      </c>
      <c r="E335" s="92" t="s">
        <v>7</v>
      </c>
      <c r="F335" s="183">
        <v>1181.01</v>
      </c>
      <c r="G335" s="124"/>
      <c r="H335" s="94">
        <f t="shared" si="5"/>
        <v>0</v>
      </c>
      <c r="K335" s="806"/>
      <c r="N335" s="375"/>
    </row>
    <row r="336" spans="1:22" ht="38.25">
      <c r="B336" s="738"/>
      <c r="C336" s="637" t="s">
        <v>41</v>
      </c>
      <c r="D336" s="101" t="s">
        <v>104</v>
      </c>
      <c r="E336" s="92" t="s">
        <v>7</v>
      </c>
      <c r="F336" s="183">
        <v>1234.29</v>
      </c>
      <c r="G336" s="124"/>
      <c r="H336" s="94">
        <f t="shared" si="5"/>
        <v>0</v>
      </c>
      <c r="K336" s="806"/>
      <c r="N336" s="375"/>
    </row>
    <row r="337" spans="1:22" ht="15" customHeight="1">
      <c r="B337" s="742"/>
      <c r="C337" s="86" t="s">
        <v>42</v>
      </c>
      <c r="D337" s="101" t="s">
        <v>85</v>
      </c>
      <c r="E337" s="92" t="s">
        <v>7</v>
      </c>
      <c r="F337" s="185">
        <v>673.74</v>
      </c>
      <c r="G337" s="124"/>
      <c r="H337" s="94">
        <f t="shared" si="5"/>
        <v>0</v>
      </c>
      <c r="K337" s="806"/>
      <c r="N337" s="375"/>
    </row>
    <row r="338" spans="1:22" ht="15" customHeight="1">
      <c r="B338" s="54"/>
      <c r="C338" s="86" t="s">
        <v>43</v>
      </c>
      <c r="D338" s="52" t="s">
        <v>86</v>
      </c>
      <c r="E338" s="92" t="s">
        <v>7</v>
      </c>
      <c r="F338" s="184">
        <v>49.92</v>
      </c>
      <c r="G338" s="124"/>
      <c r="H338" s="94">
        <f t="shared" si="5"/>
        <v>0</v>
      </c>
      <c r="K338" s="806"/>
      <c r="N338" s="375"/>
    </row>
    <row r="339" spans="1:22" ht="15" customHeight="1">
      <c r="B339" s="54"/>
      <c r="C339" s="86" t="s">
        <v>44</v>
      </c>
      <c r="D339" s="52" t="s">
        <v>106</v>
      </c>
      <c r="E339" s="92" t="s">
        <v>7</v>
      </c>
      <c r="F339" s="184">
        <v>457.21</v>
      </c>
      <c r="G339" s="124"/>
      <c r="H339" s="94">
        <f t="shared" si="5"/>
        <v>0</v>
      </c>
      <c r="K339" s="806"/>
      <c r="N339" s="375"/>
    </row>
    <row r="340" spans="1:22" ht="15" customHeight="1">
      <c r="B340" s="54"/>
      <c r="C340" s="86" t="s">
        <v>45</v>
      </c>
      <c r="D340" s="52" t="s">
        <v>87</v>
      </c>
      <c r="E340" s="92" t="s">
        <v>7</v>
      </c>
      <c r="F340" s="184">
        <v>148.44</v>
      </c>
      <c r="G340" s="124"/>
      <c r="H340" s="94">
        <f t="shared" si="5"/>
        <v>0</v>
      </c>
      <c r="K340" s="806"/>
      <c r="N340" s="375"/>
    </row>
    <row r="341" spans="1:22" ht="15" customHeight="1">
      <c r="B341" s="323"/>
      <c r="C341" s="86" t="s">
        <v>46</v>
      </c>
      <c r="D341" s="52" t="s">
        <v>90</v>
      </c>
      <c r="E341" s="92" t="s">
        <v>7</v>
      </c>
      <c r="F341" s="184">
        <v>327.08</v>
      </c>
      <c r="G341" s="124"/>
      <c r="H341" s="94">
        <f t="shared" si="5"/>
        <v>0</v>
      </c>
      <c r="K341" s="806"/>
      <c r="N341" s="375"/>
    </row>
    <row r="342" spans="1:22" ht="15" customHeight="1">
      <c r="B342" s="54"/>
      <c r="C342" s="86" t="s">
        <v>47</v>
      </c>
      <c r="D342" s="52" t="s">
        <v>83</v>
      </c>
      <c r="E342" s="92" t="s">
        <v>7</v>
      </c>
      <c r="F342" s="184">
        <v>297.14</v>
      </c>
      <c r="G342" s="124"/>
      <c r="H342" s="94">
        <f t="shared" si="5"/>
        <v>0</v>
      </c>
      <c r="K342" s="806"/>
      <c r="N342" s="375"/>
    </row>
    <row r="343" spans="1:22" s="129" customFormat="1" ht="15" customHeight="1">
      <c r="B343" s="130"/>
      <c r="C343" s="126" t="s">
        <v>48</v>
      </c>
      <c r="D343" s="131" t="s">
        <v>117</v>
      </c>
      <c r="E343" s="127" t="s">
        <v>79</v>
      </c>
      <c r="F343" s="186">
        <v>168.78</v>
      </c>
      <c r="G343" s="124"/>
      <c r="H343" s="94">
        <f t="shared" si="5"/>
        <v>0</v>
      </c>
      <c r="J343" s="780"/>
      <c r="K343" s="806"/>
      <c r="M343" s="2"/>
      <c r="N343" s="375"/>
      <c r="P343" s="780"/>
      <c r="Q343" s="780"/>
      <c r="S343" s="984"/>
      <c r="T343" s="984"/>
      <c r="U343" s="984"/>
      <c r="V343" s="984"/>
    </row>
    <row r="344" spans="1:22" s="6" customFormat="1" ht="15" customHeight="1">
      <c r="A344" s="8"/>
      <c r="B344" s="733">
        <f>B331+0.1</f>
        <v>6.2</v>
      </c>
      <c r="C344" s="86"/>
      <c r="D344" s="105" t="s">
        <v>107</v>
      </c>
      <c r="E344" s="73"/>
      <c r="F344" s="178"/>
      <c r="G344" s="74"/>
      <c r="H344" s="89">
        <f>SUBTOTAL(9,H345:H357)</f>
        <v>0</v>
      </c>
      <c r="I344" s="16"/>
      <c r="J344" s="806"/>
      <c r="K344" s="806"/>
      <c r="M344" s="375"/>
      <c r="N344" s="375"/>
      <c r="P344" s="882"/>
      <c r="Q344" s="882"/>
      <c r="S344" s="983"/>
      <c r="T344" s="983"/>
      <c r="U344" s="983"/>
      <c r="V344" s="983"/>
    </row>
    <row r="345" spans="1:22" ht="38.25">
      <c r="B345" s="738"/>
      <c r="C345" s="637" t="s">
        <v>39</v>
      </c>
      <c r="D345" s="106" t="s">
        <v>181</v>
      </c>
      <c r="E345" s="113" t="s">
        <v>7</v>
      </c>
      <c r="F345" s="184">
        <v>199.03</v>
      </c>
      <c r="G345" s="88"/>
      <c r="H345" s="94">
        <f t="shared" ref="H345:H355" si="6">F345*G345</f>
        <v>0</v>
      </c>
      <c r="K345" s="806"/>
      <c r="N345" s="375"/>
    </row>
    <row r="346" spans="1:22" ht="25.5">
      <c r="B346" s="738"/>
      <c r="C346" s="637" t="s">
        <v>35</v>
      </c>
      <c r="D346" s="106" t="s">
        <v>113</v>
      </c>
      <c r="E346" s="113" t="s">
        <v>7</v>
      </c>
      <c r="F346" s="184">
        <v>196.85</v>
      </c>
      <c r="G346" s="88"/>
      <c r="H346" s="94">
        <f t="shared" si="6"/>
        <v>0</v>
      </c>
      <c r="I346" s="317"/>
      <c r="K346" s="806"/>
      <c r="N346" s="375"/>
    </row>
    <row r="347" spans="1:22" ht="15" customHeight="1">
      <c r="B347" s="738"/>
      <c r="C347" s="637" t="s">
        <v>203</v>
      </c>
      <c r="D347" s="52" t="s">
        <v>108</v>
      </c>
      <c r="E347" s="113" t="s">
        <v>7</v>
      </c>
      <c r="F347" s="184">
        <v>593.95000000000005</v>
      </c>
      <c r="G347" s="88"/>
      <c r="H347" s="94">
        <f t="shared" si="6"/>
        <v>0</v>
      </c>
      <c r="K347" s="806"/>
      <c r="N347" s="375"/>
    </row>
    <row r="348" spans="1:22" ht="15" customHeight="1">
      <c r="B348" s="738"/>
      <c r="C348" s="637" t="s">
        <v>40</v>
      </c>
      <c r="D348" s="314" t="s">
        <v>139</v>
      </c>
      <c r="E348" s="319" t="s">
        <v>7</v>
      </c>
      <c r="F348" s="315">
        <v>152.78</v>
      </c>
      <c r="G348" s="88"/>
      <c r="H348" s="94">
        <f t="shared" si="6"/>
        <v>0</v>
      </c>
      <c r="K348" s="806"/>
      <c r="N348" s="375"/>
    </row>
    <row r="349" spans="1:22" ht="15" customHeight="1">
      <c r="B349" s="738"/>
      <c r="C349" s="637" t="s">
        <v>41</v>
      </c>
      <c r="D349" s="52" t="s">
        <v>109</v>
      </c>
      <c r="E349" s="113" t="s">
        <v>7</v>
      </c>
      <c r="F349" s="184">
        <v>373.95</v>
      </c>
      <c r="G349" s="88"/>
      <c r="H349" s="94">
        <f t="shared" si="6"/>
        <v>0</v>
      </c>
      <c r="K349" s="806"/>
      <c r="N349" s="375"/>
    </row>
    <row r="350" spans="1:22" ht="15" customHeight="1">
      <c r="B350" s="738"/>
      <c r="C350" s="86" t="s">
        <v>42</v>
      </c>
      <c r="D350" s="52" t="s">
        <v>61</v>
      </c>
      <c r="E350" s="113" t="s">
        <v>7</v>
      </c>
      <c r="F350" s="184">
        <v>7.87</v>
      </c>
      <c r="G350" s="88"/>
      <c r="H350" s="94">
        <f t="shared" si="6"/>
        <v>0</v>
      </c>
      <c r="K350" s="806"/>
      <c r="N350" s="375"/>
    </row>
    <row r="351" spans="1:22" ht="15" customHeight="1">
      <c r="B351" s="738"/>
      <c r="C351" s="86" t="s">
        <v>43</v>
      </c>
      <c r="D351" s="52" t="s">
        <v>88</v>
      </c>
      <c r="E351" s="113" t="s">
        <v>79</v>
      </c>
      <c r="F351" s="184">
        <v>55.45</v>
      </c>
      <c r="G351" s="88"/>
      <c r="H351" s="94">
        <f t="shared" si="6"/>
        <v>0</v>
      </c>
      <c r="K351" s="806"/>
      <c r="N351" s="375"/>
    </row>
    <row r="352" spans="1:22" ht="25.5">
      <c r="B352" s="738"/>
      <c r="C352" s="86" t="s">
        <v>44</v>
      </c>
      <c r="D352" s="106" t="s">
        <v>167</v>
      </c>
      <c r="E352" s="113" t="s">
        <v>79</v>
      </c>
      <c r="F352" s="184">
        <v>74.2</v>
      </c>
      <c r="G352" s="88"/>
      <c r="H352" s="94">
        <f t="shared" si="6"/>
        <v>0</v>
      </c>
      <c r="K352" s="806"/>
      <c r="N352" s="375"/>
    </row>
    <row r="353" spans="2:14" ht="25.5">
      <c r="B353" s="738"/>
      <c r="C353" s="86" t="s">
        <v>45</v>
      </c>
      <c r="D353" s="106" t="s">
        <v>168</v>
      </c>
      <c r="E353" s="113" t="s">
        <v>79</v>
      </c>
      <c r="F353" s="184">
        <v>40.99</v>
      </c>
      <c r="G353" s="88"/>
      <c r="H353" s="94">
        <f t="shared" si="6"/>
        <v>0</v>
      </c>
      <c r="K353" s="806"/>
      <c r="N353" s="375"/>
    </row>
    <row r="354" spans="2:14" ht="25.5">
      <c r="B354" s="742"/>
      <c r="C354" s="86" t="s">
        <v>46</v>
      </c>
      <c r="D354" s="106" t="s">
        <v>169</v>
      </c>
      <c r="E354" s="113" t="s">
        <v>79</v>
      </c>
      <c r="F354" s="184">
        <v>185.8</v>
      </c>
      <c r="G354" s="88"/>
      <c r="H354" s="94">
        <f t="shared" si="6"/>
        <v>0</v>
      </c>
      <c r="K354" s="806"/>
      <c r="N354" s="375"/>
    </row>
    <row r="355" spans="2:14" ht="15" customHeight="1">
      <c r="B355" s="742"/>
      <c r="C355" s="86" t="s">
        <v>47</v>
      </c>
      <c r="D355" s="52" t="s">
        <v>89</v>
      </c>
      <c r="E355" s="113" t="s">
        <v>79</v>
      </c>
      <c r="F355" s="184">
        <v>412.77</v>
      </c>
      <c r="G355" s="88"/>
      <c r="H355" s="94">
        <f t="shared" si="6"/>
        <v>0</v>
      </c>
      <c r="K355" s="806"/>
      <c r="N355" s="375"/>
    </row>
    <row r="356" spans="2:14" ht="25.5">
      <c r="B356" s="735"/>
      <c r="C356" s="126" t="s">
        <v>48</v>
      </c>
      <c r="D356" s="101" t="s">
        <v>116</v>
      </c>
      <c r="E356" s="92" t="s">
        <v>12</v>
      </c>
      <c r="F356" s="178">
        <v>10.28</v>
      </c>
      <c r="G356" s="74"/>
      <c r="H356" s="94">
        <f>F356*G356</f>
        <v>0</v>
      </c>
      <c r="K356" s="806"/>
      <c r="N356" s="375"/>
    </row>
    <row r="357" spans="2:14" ht="25.5">
      <c r="B357" s="735"/>
      <c r="C357" s="98" t="s">
        <v>823</v>
      </c>
      <c r="D357" s="158" t="s">
        <v>175</v>
      </c>
      <c r="E357" s="92" t="s">
        <v>7</v>
      </c>
      <c r="F357" s="178">
        <v>1096.1600000000001</v>
      </c>
      <c r="G357" s="74"/>
      <c r="H357" s="94">
        <f>F357*G357</f>
        <v>0</v>
      </c>
      <c r="K357" s="806"/>
      <c r="N357" s="375"/>
    </row>
    <row r="358" spans="2:14" ht="15" customHeight="1">
      <c r="B358" s="733">
        <f>B344+0.1</f>
        <v>6.3</v>
      </c>
      <c r="C358" s="98"/>
      <c r="D358" s="60" t="s">
        <v>62</v>
      </c>
      <c r="E358" s="87"/>
      <c r="F358" s="182"/>
      <c r="G358" s="88"/>
      <c r="H358" s="89">
        <f>SUBTOTAL(9,H359:H361)</f>
        <v>0</v>
      </c>
      <c r="K358" s="806"/>
      <c r="N358" s="375"/>
    </row>
    <row r="359" spans="2:14" ht="25.5">
      <c r="B359" s="734"/>
      <c r="C359" s="637" t="s">
        <v>39</v>
      </c>
      <c r="D359" s="101" t="s">
        <v>63</v>
      </c>
      <c r="E359" s="87" t="s">
        <v>7</v>
      </c>
      <c r="F359" s="182">
        <v>83.83</v>
      </c>
      <c r="G359" s="88"/>
      <c r="H359" s="94">
        <f>F359*G359</f>
        <v>0</v>
      </c>
      <c r="K359" s="806"/>
      <c r="N359" s="375"/>
    </row>
    <row r="360" spans="2:14" ht="25.5">
      <c r="B360" s="734"/>
      <c r="C360" s="637" t="s">
        <v>35</v>
      </c>
      <c r="D360" s="101" t="s">
        <v>110</v>
      </c>
      <c r="E360" s="87" t="s">
        <v>7</v>
      </c>
      <c r="F360" s="182">
        <v>1665.98</v>
      </c>
      <c r="G360" s="88"/>
      <c r="H360" s="94">
        <f>F360*G360</f>
        <v>0</v>
      </c>
      <c r="K360" s="806"/>
      <c r="N360" s="375"/>
    </row>
    <row r="361" spans="2:14" ht="15" customHeight="1">
      <c r="B361" s="734"/>
      <c r="C361" s="637" t="s">
        <v>203</v>
      </c>
      <c r="D361" s="91" t="s">
        <v>64</v>
      </c>
      <c r="E361" s="87" t="s">
        <v>7</v>
      </c>
      <c r="F361" s="182">
        <v>90.46</v>
      </c>
      <c r="G361" s="88"/>
      <c r="H361" s="94">
        <f>F361*G361</f>
        <v>0</v>
      </c>
      <c r="K361" s="806"/>
      <c r="N361" s="375"/>
    </row>
    <row r="362" spans="2:14" ht="15" customHeight="1">
      <c r="B362" s="733">
        <f>B358+0.1</f>
        <v>6.4</v>
      </c>
      <c r="C362" s="98"/>
      <c r="D362" s="60" t="s">
        <v>65</v>
      </c>
      <c r="E362" s="87"/>
      <c r="F362" s="182"/>
      <c r="G362" s="88"/>
      <c r="H362" s="89">
        <f>SUBTOTAL(9,H363:H365)</f>
        <v>0</v>
      </c>
      <c r="K362" s="806"/>
      <c r="N362" s="375"/>
    </row>
    <row r="363" spans="2:14" ht="15" customHeight="1">
      <c r="B363" s="734"/>
      <c r="C363" s="637" t="s">
        <v>39</v>
      </c>
      <c r="D363" s="91" t="s">
        <v>66</v>
      </c>
      <c r="E363" s="87" t="s">
        <v>7</v>
      </c>
      <c r="F363" s="182">
        <v>5893.7</v>
      </c>
      <c r="G363" s="88"/>
      <c r="H363" s="94">
        <f>F363*G363</f>
        <v>0</v>
      </c>
      <c r="K363" s="806"/>
      <c r="N363" s="375"/>
    </row>
    <row r="364" spans="2:14" ht="15" customHeight="1">
      <c r="B364" s="734"/>
      <c r="C364" s="637" t="s">
        <v>35</v>
      </c>
      <c r="D364" s="91" t="s">
        <v>67</v>
      </c>
      <c r="E364" s="87" t="s">
        <v>7</v>
      </c>
      <c r="F364" s="182">
        <v>1636.32</v>
      </c>
      <c r="G364" s="88"/>
      <c r="H364" s="94">
        <f>F364*G364</f>
        <v>0</v>
      </c>
      <c r="K364" s="806"/>
      <c r="N364" s="375"/>
    </row>
    <row r="365" spans="2:14" ht="15" customHeight="1">
      <c r="B365" s="734"/>
      <c r="C365" s="637" t="s">
        <v>203</v>
      </c>
      <c r="D365" s="91" t="s">
        <v>29</v>
      </c>
      <c r="E365" s="87" t="s">
        <v>7</v>
      </c>
      <c r="F365" s="182">
        <v>1840.27</v>
      </c>
      <c r="G365" s="88"/>
      <c r="H365" s="94">
        <f>F365*G365</f>
        <v>0</v>
      </c>
      <c r="K365" s="806"/>
      <c r="N365" s="375"/>
    </row>
    <row r="366" spans="2:14" ht="15" customHeight="1">
      <c r="B366" s="734"/>
      <c r="C366" s="856"/>
      <c r="D366" s="848"/>
      <c r="E366" s="87"/>
      <c r="F366" s="182"/>
      <c r="G366" s="88"/>
      <c r="H366" s="876"/>
      <c r="K366" s="806"/>
      <c r="N366" s="375"/>
    </row>
    <row r="367" spans="2:14" ht="15" customHeight="1">
      <c r="B367" s="54"/>
      <c r="C367" s="108"/>
      <c r="D367" s="55"/>
      <c r="E367" s="113"/>
      <c r="F367" s="184"/>
      <c r="G367" s="203"/>
      <c r="H367" s="204"/>
      <c r="K367" s="806"/>
      <c r="N367" s="375"/>
    </row>
    <row r="368" spans="2:14" ht="15" customHeight="1">
      <c r="B368" s="79">
        <f>B330+1</f>
        <v>7</v>
      </c>
      <c r="C368" s="80"/>
      <c r="D368" s="81" t="s">
        <v>11</v>
      </c>
      <c r="E368" s="82"/>
      <c r="F368" s="181"/>
      <c r="G368" s="83"/>
      <c r="H368" s="84">
        <f>SUBTOTAL(9,H369:H380)</f>
        <v>0</v>
      </c>
      <c r="J368" s="230"/>
      <c r="K368" s="806"/>
      <c r="N368" s="375"/>
    </row>
    <row r="369" spans="2:14" ht="15" customHeight="1">
      <c r="B369" s="733">
        <f>B368+0.1</f>
        <v>7.1</v>
      </c>
      <c r="C369" s="98"/>
      <c r="D369" s="60" t="s">
        <v>68</v>
      </c>
      <c r="E369" s="73"/>
      <c r="F369" s="178"/>
      <c r="G369" s="74"/>
      <c r="H369" s="89">
        <f>SUBTOTAL(9,H370:H370)</f>
        <v>0</v>
      </c>
      <c r="J369" s="781"/>
      <c r="K369" s="806"/>
      <c r="N369" s="375"/>
    </row>
    <row r="370" spans="2:14" ht="15" customHeight="1">
      <c r="B370" s="737"/>
      <c r="C370" s="637" t="s">
        <v>39</v>
      </c>
      <c r="D370" s="91" t="s">
        <v>145</v>
      </c>
      <c r="E370" s="92" t="s">
        <v>5</v>
      </c>
      <c r="F370" s="183">
        <v>67</v>
      </c>
      <c r="G370" s="124"/>
      <c r="H370" s="94">
        <f>F370*G370</f>
        <v>0</v>
      </c>
      <c r="J370" s="230"/>
      <c r="K370" s="806"/>
      <c r="N370" s="375"/>
    </row>
    <row r="371" spans="2:14" ht="15" customHeight="1">
      <c r="B371" s="733">
        <f>B369+0.1</f>
        <v>7.2</v>
      </c>
      <c r="C371" s="98"/>
      <c r="D371" s="60" t="s">
        <v>9</v>
      </c>
      <c r="E371" s="73"/>
      <c r="F371" s="178"/>
      <c r="G371" s="74"/>
      <c r="H371" s="89">
        <f>SUBTOTAL(9,H372:H377)</f>
        <v>0</v>
      </c>
      <c r="J371" s="230"/>
      <c r="K371" s="806"/>
      <c r="N371" s="375"/>
    </row>
    <row r="372" spans="2:14" ht="15" customHeight="1">
      <c r="B372" s="734"/>
      <c r="C372" s="637" t="s">
        <v>39</v>
      </c>
      <c r="D372" s="91" t="s">
        <v>8</v>
      </c>
      <c r="E372" s="87" t="s">
        <v>7</v>
      </c>
      <c r="F372" s="182">
        <v>7.52</v>
      </c>
      <c r="G372" s="88"/>
      <c r="H372" s="94">
        <f t="shared" ref="H372:H377" si="7">F372*G372</f>
        <v>0</v>
      </c>
      <c r="K372" s="806"/>
      <c r="N372" s="375"/>
    </row>
    <row r="373" spans="2:14" ht="15" customHeight="1">
      <c r="B373" s="734"/>
      <c r="C373" s="637" t="s">
        <v>35</v>
      </c>
      <c r="D373" s="91" t="s">
        <v>69</v>
      </c>
      <c r="E373" s="87" t="s">
        <v>0</v>
      </c>
      <c r="F373" s="182">
        <v>15</v>
      </c>
      <c r="G373" s="88"/>
      <c r="H373" s="94">
        <f t="shared" si="7"/>
        <v>0</v>
      </c>
      <c r="K373" s="806"/>
      <c r="N373" s="375"/>
    </row>
    <row r="374" spans="2:14" ht="15" customHeight="1">
      <c r="B374" s="734"/>
      <c r="C374" s="637" t="s">
        <v>203</v>
      </c>
      <c r="D374" s="91" t="s">
        <v>6</v>
      </c>
      <c r="E374" s="87" t="s">
        <v>0</v>
      </c>
      <c r="F374" s="182">
        <v>10</v>
      </c>
      <c r="G374" s="88"/>
      <c r="H374" s="94">
        <f t="shared" si="7"/>
        <v>0</v>
      </c>
      <c r="K374" s="806"/>
      <c r="N374" s="375"/>
    </row>
    <row r="375" spans="2:14" ht="15" customHeight="1">
      <c r="B375" s="734"/>
      <c r="C375" s="637" t="s">
        <v>40</v>
      </c>
      <c r="D375" s="91" t="s">
        <v>28</v>
      </c>
      <c r="E375" s="87" t="s">
        <v>0</v>
      </c>
      <c r="F375" s="182">
        <v>16</v>
      </c>
      <c r="G375" s="88"/>
      <c r="H375" s="94">
        <f t="shared" si="7"/>
        <v>0</v>
      </c>
      <c r="K375" s="806"/>
      <c r="N375" s="375"/>
    </row>
    <row r="376" spans="2:14" ht="15" customHeight="1">
      <c r="B376" s="734"/>
      <c r="C376" s="637" t="s">
        <v>41</v>
      </c>
      <c r="D376" s="91" t="s">
        <v>1</v>
      </c>
      <c r="E376" s="87" t="s">
        <v>0</v>
      </c>
      <c r="F376" s="182">
        <v>4</v>
      </c>
      <c r="G376" s="88"/>
      <c r="H376" s="94">
        <f t="shared" si="7"/>
        <v>0</v>
      </c>
      <c r="K376" s="806"/>
      <c r="N376" s="375"/>
    </row>
    <row r="377" spans="2:14" ht="15" customHeight="1">
      <c r="B377" s="734"/>
      <c r="C377" s="86" t="s">
        <v>42</v>
      </c>
      <c r="D377" s="117" t="s">
        <v>77</v>
      </c>
      <c r="E377" s="92" t="s">
        <v>0</v>
      </c>
      <c r="F377" s="183">
        <v>1</v>
      </c>
      <c r="G377" s="124"/>
      <c r="H377" s="94">
        <f t="shared" si="7"/>
        <v>0</v>
      </c>
      <c r="K377" s="806"/>
      <c r="N377" s="375"/>
    </row>
    <row r="378" spans="2:14" ht="15" customHeight="1">
      <c r="B378" s="733">
        <f>B371+0.1</f>
        <v>7.3</v>
      </c>
      <c r="C378" s="120"/>
      <c r="D378" s="60" t="s">
        <v>78</v>
      </c>
      <c r="E378" s="87"/>
      <c r="F378" s="182"/>
      <c r="G378" s="88"/>
      <c r="H378" s="89">
        <f>SUBTOTAL(9,H379:H379)</f>
        <v>0</v>
      </c>
      <c r="K378" s="806"/>
      <c r="N378" s="375"/>
    </row>
    <row r="379" spans="2:14" ht="15" customHeight="1">
      <c r="B379" s="743"/>
      <c r="C379" s="637" t="s">
        <v>39</v>
      </c>
      <c r="D379" s="101" t="s">
        <v>178</v>
      </c>
      <c r="E379" s="87" t="s">
        <v>7</v>
      </c>
      <c r="F379" s="182">
        <v>189.06</v>
      </c>
      <c r="G379" s="88"/>
      <c r="H379" s="94">
        <f>F379*G379</f>
        <v>0</v>
      </c>
      <c r="K379" s="806"/>
      <c r="N379" s="375"/>
    </row>
    <row r="380" spans="2:14" ht="15" customHeight="1">
      <c r="B380" s="735"/>
      <c r="C380" s="59"/>
      <c r="D380" s="95"/>
      <c r="E380" s="73"/>
      <c r="F380" s="178"/>
      <c r="G380" s="74"/>
      <c r="H380" s="74"/>
      <c r="K380" s="806"/>
      <c r="N380" s="375"/>
    </row>
    <row r="381" spans="2:14" ht="15" customHeight="1">
      <c r="B381" s="79">
        <f>B368+1</f>
        <v>8</v>
      </c>
      <c r="C381" s="80"/>
      <c r="D381" s="115" t="s">
        <v>807</v>
      </c>
      <c r="E381" s="82"/>
      <c r="F381" s="181"/>
      <c r="G381" s="83"/>
      <c r="H381" s="84">
        <f>SUBTOTAL(9,H382:H390)</f>
        <v>0</v>
      </c>
      <c r="K381" s="806"/>
      <c r="N381" s="375"/>
    </row>
    <row r="382" spans="2:14" ht="15" customHeight="1">
      <c r="B382" s="736">
        <f>B381+0.1</f>
        <v>8.1</v>
      </c>
      <c r="C382" s="100"/>
      <c r="D382" s="116" t="s">
        <v>70</v>
      </c>
      <c r="E382" s="73"/>
      <c r="F382" s="178"/>
      <c r="G382" s="74"/>
      <c r="H382" s="89">
        <f>SUBTOTAL(9,H383:H390)</f>
        <v>0</v>
      </c>
      <c r="K382" s="806"/>
      <c r="N382" s="375"/>
    </row>
    <row r="383" spans="2:14" ht="15" customHeight="1">
      <c r="B383" s="734"/>
      <c r="C383" s="637" t="s">
        <v>39</v>
      </c>
      <c r="D383" s="117" t="s">
        <v>71</v>
      </c>
      <c r="E383" s="92" t="s">
        <v>0</v>
      </c>
      <c r="F383" s="183">
        <v>15</v>
      </c>
      <c r="G383" s="124"/>
      <c r="H383" s="94">
        <f t="shared" ref="H383:H390" si="8">F383*G383</f>
        <v>0</v>
      </c>
      <c r="K383" s="806"/>
      <c r="N383" s="375"/>
    </row>
    <row r="384" spans="2:14" ht="15" customHeight="1">
      <c r="B384" s="734"/>
      <c r="C384" s="637" t="s">
        <v>35</v>
      </c>
      <c r="D384" s="118" t="s">
        <v>72</v>
      </c>
      <c r="E384" s="92" t="s">
        <v>0</v>
      </c>
      <c r="F384" s="183">
        <v>1</v>
      </c>
      <c r="G384" s="124"/>
      <c r="H384" s="94">
        <f t="shared" si="8"/>
        <v>0</v>
      </c>
      <c r="K384" s="806"/>
      <c r="N384" s="375"/>
    </row>
    <row r="385" spans="2:22" ht="15" customHeight="1">
      <c r="B385" s="734"/>
      <c r="C385" s="637" t="s">
        <v>203</v>
      </c>
      <c r="D385" s="117" t="s">
        <v>73</v>
      </c>
      <c r="E385" s="92" t="s">
        <v>0</v>
      </c>
      <c r="F385" s="183">
        <v>15</v>
      </c>
      <c r="G385" s="124"/>
      <c r="H385" s="94">
        <f t="shared" si="8"/>
        <v>0</v>
      </c>
      <c r="K385" s="806"/>
      <c r="N385" s="375"/>
    </row>
    <row r="386" spans="2:22" ht="15" customHeight="1">
      <c r="B386" s="734"/>
      <c r="C386" s="637" t="s">
        <v>40</v>
      </c>
      <c r="D386" s="117" t="s">
        <v>4</v>
      </c>
      <c r="E386" s="92" t="s">
        <v>0</v>
      </c>
      <c r="F386" s="183">
        <v>9</v>
      </c>
      <c r="G386" s="124"/>
      <c r="H386" s="94">
        <f t="shared" si="8"/>
        <v>0</v>
      </c>
      <c r="K386" s="806"/>
      <c r="N386" s="375"/>
    </row>
    <row r="387" spans="2:22" ht="15" customHeight="1">
      <c r="B387" s="734"/>
      <c r="C387" s="637" t="s">
        <v>41</v>
      </c>
      <c r="D387" s="117" t="s">
        <v>74</v>
      </c>
      <c r="E387" s="92" t="s">
        <v>0</v>
      </c>
      <c r="F387" s="183">
        <v>7</v>
      </c>
      <c r="G387" s="124"/>
      <c r="H387" s="94">
        <f t="shared" si="8"/>
        <v>0</v>
      </c>
      <c r="K387" s="806"/>
      <c r="N387" s="375"/>
    </row>
    <row r="388" spans="2:22" ht="15" customHeight="1">
      <c r="B388" s="734"/>
      <c r="C388" s="86" t="s">
        <v>42</v>
      </c>
      <c r="D388" s="117" t="s">
        <v>75</v>
      </c>
      <c r="E388" s="92" t="s">
        <v>0</v>
      </c>
      <c r="F388" s="183">
        <v>16</v>
      </c>
      <c r="G388" s="124"/>
      <c r="H388" s="94">
        <f t="shared" si="8"/>
        <v>0</v>
      </c>
      <c r="K388" s="806"/>
      <c r="N388" s="375"/>
    </row>
    <row r="389" spans="2:22" ht="15" customHeight="1">
      <c r="B389" s="734"/>
      <c r="C389" s="86" t="s">
        <v>43</v>
      </c>
      <c r="D389" s="117" t="s">
        <v>76</v>
      </c>
      <c r="E389" s="92" t="s">
        <v>0</v>
      </c>
      <c r="F389" s="183">
        <v>20</v>
      </c>
      <c r="G389" s="124"/>
      <c r="H389" s="94">
        <f t="shared" si="8"/>
        <v>0</v>
      </c>
      <c r="K389" s="806"/>
      <c r="N389" s="375"/>
    </row>
    <row r="390" spans="2:22" ht="15" customHeight="1">
      <c r="B390" s="734"/>
      <c r="C390" s="86" t="s">
        <v>44</v>
      </c>
      <c r="D390" s="117" t="s">
        <v>3</v>
      </c>
      <c r="E390" s="92" t="s">
        <v>0</v>
      </c>
      <c r="F390" s="183">
        <v>2</v>
      </c>
      <c r="G390" s="124"/>
      <c r="H390" s="94">
        <f t="shared" si="8"/>
        <v>0</v>
      </c>
      <c r="K390" s="806"/>
      <c r="N390" s="375"/>
    </row>
    <row r="391" spans="2:22" ht="15" customHeight="1">
      <c r="B391" s="744"/>
      <c r="C391" s="59"/>
      <c r="D391" s="119"/>
      <c r="E391" s="61"/>
      <c r="F391" s="187"/>
      <c r="G391" s="70"/>
      <c r="H391" s="89"/>
      <c r="K391" s="806"/>
    </row>
    <row r="392" spans="2:22" s="12" customFormat="1" ht="15" customHeight="1">
      <c r="B392" s="732"/>
      <c r="C392" s="75"/>
      <c r="D392" s="76" t="s">
        <v>111</v>
      </c>
      <c r="E392" s="77"/>
      <c r="F392" s="180"/>
      <c r="G392" s="1434"/>
      <c r="H392" s="78">
        <f>SUBTOTAL(9,H393:H484)</f>
        <v>0</v>
      </c>
      <c r="I392" s="13"/>
      <c r="J392" s="782"/>
      <c r="K392" s="806"/>
      <c r="M392" s="864"/>
      <c r="N392" s="864"/>
      <c r="P392" s="783"/>
      <c r="Q392" s="783"/>
      <c r="S392" s="977"/>
      <c r="T392" s="977"/>
      <c r="U392" s="977"/>
      <c r="V392" s="977"/>
    </row>
    <row r="393" spans="2:22" s="41" customFormat="1" ht="15" customHeight="1">
      <c r="B393" s="79">
        <v>1</v>
      </c>
      <c r="C393" s="80"/>
      <c r="D393" s="81" t="s">
        <v>23</v>
      </c>
      <c r="E393" s="82"/>
      <c r="F393" s="181"/>
      <c r="G393" s="83"/>
      <c r="H393" s="84">
        <f>SUBTOTAL(9,H394:H396)</f>
        <v>0</v>
      </c>
      <c r="J393" s="230"/>
      <c r="K393" s="806"/>
      <c r="M393" s="122"/>
      <c r="N393" s="122"/>
      <c r="P393" s="230"/>
      <c r="Q393" s="230"/>
      <c r="S393" s="981"/>
      <c r="T393" s="981"/>
      <c r="U393" s="981"/>
      <c r="V393" s="981"/>
    </row>
    <row r="394" spans="2:22" s="41" customFormat="1" ht="15" customHeight="1">
      <c r="B394" s="733">
        <f>B393+0.1</f>
        <v>1.1000000000000001</v>
      </c>
      <c r="C394" s="86"/>
      <c r="D394" s="60" t="s">
        <v>54</v>
      </c>
      <c r="E394" s="87"/>
      <c r="F394" s="182"/>
      <c r="G394" s="88"/>
      <c r="H394" s="89">
        <f>SUBTOTAL(9,H395:H395)</f>
        <v>0</v>
      </c>
      <c r="J394" s="230"/>
      <c r="K394" s="806"/>
      <c r="M394" s="122"/>
      <c r="N394" s="122"/>
      <c r="P394" s="230"/>
      <c r="Q394" s="230"/>
      <c r="S394" s="981"/>
      <c r="T394" s="981"/>
      <c r="U394" s="981"/>
      <c r="V394" s="981"/>
    </row>
    <row r="395" spans="2:22" ht="15" customHeight="1">
      <c r="B395" s="734"/>
      <c r="C395" s="637" t="s">
        <v>39</v>
      </c>
      <c r="D395" s="91" t="s">
        <v>55</v>
      </c>
      <c r="E395" s="92" t="s">
        <v>14</v>
      </c>
      <c r="F395" s="183">
        <v>0.33</v>
      </c>
      <c r="G395" s="124"/>
      <c r="H395" s="94">
        <f>F395*G395</f>
        <v>0</v>
      </c>
      <c r="K395" s="806"/>
      <c r="N395" s="375"/>
    </row>
    <row r="396" spans="2:22" ht="15" customHeight="1">
      <c r="B396" s="735"/>
      <c r="C396" s="59"/>
      <c r="D396" s="95"/>
      <c r="E396" s="73"/>
      <c r="F396" s="178"/>
      <c r="G396" s="74"/>
      <c r="H396" s="74"/>
      <c r="K396" s="806"/>
      <c r="N396" s="375"/>
    </row>
    <row r="397" spans="2:22" ht="15" customHeight="1">
      <c r="B397" s="79">
        <f>B393+1</f>
        <v>2</v>
      </c>
      <c r="C397" s="96"/>
      <c r="D397" s="81" t="s">
        <v>30</v>
      </c>
      <c r="E397" s="82"/>
      <c r="F397" s="181"/>
      <c r="G397" s="83"/>
      <c r="H397" s="84">
        <f>SUBTOTAL(9,H398:H403)</f>
        <v>0</v>
      </c>
      <c r="K397" s="806"/>
      <c r="N397" s="375"/>
    </row>
    <row r="398" spans="2:22" ht="15" customHeight="1">
      <c r="B398" s="736">
        <f>B397+0.1</f>
        <v>2.1</v>
      </c>
      <c r="C398" s="98"/>
      <c r="D398" s="60" t="s">
        <v>56</v>
      </c>
      <c r="E398" s="73"/>
      <c r="F398" s="178"/>
      <c r="G398" s="74"/>
      <c r="H398" s="89">
        <f>SUBTOTAL(9,H399:H400)</f>
        <v>0</v>
      </c>
      <c r="K398" s="806"/>
      <c r="N398" s="375"/>
    </row>
    <row r="399" spans="2:22" ht="15" customHeight="1">
      <c r="B399" s="737"/>
      <c r="C399" s="637" t="s">
        <v>39</v>
      </c>
      <c r="D399" s="91" t="s">
        <v>80</v>
      </c>
      <c r="E399" s="92" t="s">
        <v>7</v>
      </c>
      <c r="F399" s="183">
        <v>4486.66</v>
      </c>
      <c r="G399" s="124"/>
      <c r="H399" s="94">
        <f>F399*G399</f>
        <v>0</v>
      </c>
      <c r="K399" s="806"/>
      <c r="N399" s="375"/>
    </row>
    <row r="400" spans="2:22" ht="15" customHeight="1">
      <c r="B400" s="737"/>
      <c r="C400" s="637" t="s">
        <v>35</v>
      </c>
      <c r="D400" s="91" t="s">
        <v>162</v>
      </c>
      <c r="E400" s="92" t="s">
        <v>7</v>
      </c>
      <c r="F400" s="183">
        <v>1629.68</v>
      </c>
      <c r="G400" s="124"/>
      <c r="H400" s="94">
        <f>F400*G400</f>
        <v>0</v>
      </c>
      <c r="K400" s="806"/>
      <c r="N400" s="375"/>
    </row>
    <row r="401" spans="1:22" ht="15" customHeight="1">
      <c r="B401" s="736">
        <f>B398+0.1</f>
        <v>2.2000000000000002</v>
      </c>
      <c r="C401" s="100"/>
      <c r="D401" s="60" t="s">
        <v>57</v>
      </c>
      <c r="E401" s="87"/>
      <c r="F401" s="182"/>
      <c r="G401" s="88"/>
      <c r="H401" s="89">
        <f>SUBTOTAL(9,H402:H402)</f>
        <v>0</v>
      </c>
      <c r="K401" s="806"/>
      <c r="N401" s="375"/>
    </row>
    <row r="402" spans="1:22" ht="25.5">
      <c r="B402" s="734"/>
      <c r="C402" s="637" t="s">
        <v>39</v>
      </c>
      <c r="D402" s="101" t="s">
        <v>58</v>
      </c>
      <c r="E402" s="92" t="s">
        <v>7</v>
      </c>
      <c r="F402" s="183">
        <v>2243.33</v>
      </c>
      <c r="G402" s="124"/>
      <c r="H402" s="94">
        <f>F402*G402</f>
        <v>0</v>
      </c>
      <c r="K402" s="806"/>
      <c r="N402" s="375"/>
    </row>
    <row r="403" spans="1:22" ht="15" customHeight="1">
      <c r="B403" s="735"/>
      <c r="C403" s="59"/>
      <c r="D403" s="95"/>
      <c r="E403" s="73"/>
      <c r="F403" s="178"/>
      <c r="G403" s="74"/>
      <c r="H403" s="74"/>
      <c r="K403" s="806"/>
      <c r="N403" s="375"/>
    </row>
    <row r="404" spans="1:22" ht="15" customHeight="1">
      <c r="B404" s="79">
        <f>B397+1</f>
        <v>3</v>
      </c>
      <c r="C404" s="80"/>
      <c r="D404" s="81" t="s">
        <v>22</v>
      </c>
      <c r="E404" s="82"/>
      <c r="F404" s="181"/>
      <c r="G404" s="83"/>
      <c r="H404" s="84">
        <f>SUBTOTAL(9,H405:H408)</f>
        <v>0</v>
      </c>
      <c r="K404" s="806"/>
      <c r="N404" s="375"/>
    </row>
    <row r="405" spans="1:22" ht="15" customHeight="1">
      <c r="B405" s="733">
        <f>B404+0.1</f>
        <v>3.1</v>
      </c>
      <c r="C405" s="86"/>
      <c r="D405" s="60" t="s">
        <v>59</v>
      </c>
      <c r="E405" s="87"/>
      <c r="F405" s="182"/>
      <c r="G405" s="88"/>
      <c r="H405" s="89">
        <f>SUBTOTAL(9,H406:H408)</f>
        <v>0</v>
      </c>
      <c r="K405" s="806"/>
      <c r="N405" s="375"/>
    </row>
    <row r="406" spans="1:22" ht="15" customHeight="1">
      <c r="B406" s="734"/>
      <c r="C406" s="637" t="s">
        <v>39</v>
      </c>
      <c r="D406" s="91" t="s">
        <v>82</v>
      </c>
      <c r="E406" s="92" t="s">
        <v>12</v>
      </c>
      <c r="F406" s="183">
        <v>18.649999999999999</v>
      </c>
      <c r="G406" s="124"/>
      <c r="H406" s="94">
        <f>F406*G406</f>
        <v>0</v>
      </c>
      <c r="K406" s="806"/>
      <c r="N406" s="375"/>
    </row>
    <row r="407" spans="1:22" ht="15" customHeight="1">
      <c r="B407" s="734"/>
      <c r="C407" s="637" t="s">
        <v>35</v>
      </c>
      <c r="D407" s="91" t="s">
        <v>81</v>
      </c>
      <c r="E407" s="92" t="s">
        <v>12</v>
      </c>
      <c r="F407" s="183">
        <v>25.91</v>
      </c>
      <c r="G407" s="124"/>
      <c r="H407" s="94">
        <f>F407*G407</f>
        <v>0</v>
      </c>
      <c r="K407" s="806"/>
      <c r="N407" s="375"/>
    </row>
    <row r="408" spans="1:22" ht="15" customHeight="1">
      <c r="B408" s="738"/>
      <c r="C408" s="46"/>
      <c r="D408" s="52"/>
      <c r="E408" s="113"/>
      <c r="F408" s="184"/>
      <c r="G408" s="203"/>
      <c r="H408" s="203"/>
      <c r="K408" s="806"/>
      <c r="N408" s="375"/>
    </row>
    <row r="409" spans="1:22" s="6" customFormat="1" ht="18" customHeight="1">
      <c r="A409" s="14"/>
      <c r="B409" s="79">
        <f>B405+1</f>
        <v>4</v>
      </c>
      <c r="C409" s="96"/>
      <c r="D409" s="81" t="s">
        <v>20</v>
      </c>
      <c r="E409" s="82"/>
      <c r="F409" s="181"/>
      <c r="G409" s="83"/>
      <c r="H409" s="84">
        <f>SUBTOTAL(9,H410:H419)</f>
        <v>0</v>
      </c>
      <c r="I409" s="15"/>
      <c r="J409" s="779"/>
      <c r="K409" s="806"/>
      <c r="M409" s="375"/>
      <c r="N409" s="375"/>
      <c r="P409" s="882"/>
      <c r="Q409" s="882"/>
      <c r="S409" s="983"/>
      <c r="T409" s="983"/>
      <c r="U409" s="983"/>
      <c r="V409" s="983"/>
    </row>
    <row r="410" spans="1:22" s="6" customFormat="1" ht="12.75">
      <c r="A410" s="8"/>
      <c r="B410" s="733">
        <f>B409+0.1</f>
        <v>4.0999999999999996</v>
      </c>
      <c r="C410" s="98"/>
      <c r="D410" s="60" t="s">
        <v>49</v>
      </c>
      <c r="E410" s="73"/>
      <c r="F410" s="178"/>
      <c r="G410" s="74"/>
      <c r="H410" s="89">
        <f>SUBTOTAL(9,H411:H411)</f>
        <v>0</v>
      </c>
      <c r="I410" s="16"/>
      <c r="J410" s="806"/>
      <c r="K410" s="806"/>
      <c r="M410" s="375"/>
      <c r="N410" s="375"/>
      <c r="P410" s="882"/>
      <c r="Q410" s="882"/>
      <c r="S410" s="983"/>
      <c r="T410" s="983"/>
      <c r="U410" s="983"/>
      <c r="V410" s="983"/>
    </row>
    <row r="411" spans="1:22" s="20" customFormat="1" ht="12.75">
      <c r="A411" s="18"/>
      <c r="B411" s="737"/>
      <c r="C411" s="637" t="s">
        <v>39</v>
      </c>
      <c r="D411" s="91" t="s">
        <v>143</v>
      </c>
      <c r="E411" s="92" t="s">
        <v>7</v>
      </c>
      <c r="F411" s="183">
        <v>34.71</v>
      </c>
      <c r="G411" s="124"/>
      <c r="H411" s="94">
        <f>F411*G411</f>
        <v>0</v>
      </c>
      <c r="I411" s="19"/>
      <c r="J411" s="806"/>
      <c r="K411" s="806"/>
      <c r="M411" s="375"/>
      <c r="N411" s="375"/>
      <c r="P411" s="906"/>
      <c r="Q411" s="906"/>
      <c r="S411" s="983"/>
      <c r="T411" s="983"/>
      <c r="U411" s="983"/>
      <c r="V411" s="983"/>
    </row>
    <row r="412" spans="1:22" s="20" customFormat="1" ht="12.75">
      <c r="A412" s="18"/>
      <c r="B412" s="737"/>
      <c r="C412" s="856"/>
      <c r="D412" s="848"/>
      <c r="E412" s="92"/>
      <c r="F412" s="183"/>
      <c r="G412" s="124"/>
      <c r="H412" s="876"/>
      <c r="I412" s="19"/>
      <c r="J412" s="806"/>
      <c r="K412" s="806"/>
      <c r="M412" s="375"/>
      <c r="N412" s="375"/>
      <c r="P412" s="906"/>
      <c r="Q412" s="906"/>
      <c r="S412" s="983"/>
      <c r="T412" s="983"/>
      <c r="U412" s="983"/>
      <c r="V412" s="983"/>
    </row>
    <row r="413" spans="1:22" s="6" customFormat="1" ht="12.75">
      <c r="A413" s="8"/>
      <c r="B413" s="733">
        <f>B410+0.1</f>
        <v>4.2</v>
      </c>
      <c r="C413" s="98"/>
      <c r="D413" s="60" t="s">
        <v>118</v>
      </c>
      <c r="E413" s="73"/>
      <c r="F413" s="178"/>
      <c r="G413" s="74"/>
      <c r="H413" s="89">
        <f>SUBTOTAL(9,H414:H416)</f>
        <v>0</v>
      </c>
      <c r="I413" s="16"/>
      <c r="J413" s="806"/>
      <c r="K413" s="806"/>
      <c r="M413" s="375"/>
      <c r="N413" s="375"/>
      <c r="P413" s="882"/>
      <c r="Q413" s="882"/>
      <c r="S413" s="983"/>
      <c r="T413" s="983"/>
      <c r="U413" s="983"/>
      <c r="V413" s="983"/>
    </row>
    <row r="414" spans="1:22" s="20" customFormat="1" ht="25.5">
      <c r="A414" s="18"/>
      <c r="B414" s="734"/>
      <c r="C414" s="637" t="s">
        <v>39</v>
      </c>
      <c r="D414" s="101" t="s">
        <v>119</v>
      </c>
      <c r="E414" s="92" t="s">
        <v>5</v>
      </c>
      <c r="F414" s="183">
        <v>1</v>
      </c>
      <c r="G414" s="74"/>
      <c r="H414" s="94">
        <f>F414*G414</f>
        <v>0</v>
      </c>
      <c r="I414" s="19"/>
      <c r="J414" s="806"/>
      <c r="K414" s="806"/>
      <c r="M414" s="375"/>
      <c r="N414" s="375"/>
      <c r="P414" s="906"/>
      <c r="Q414" s="906"/>
      <c r="S414" s="983"/>
      <c r="T414" s="983"/>
      <c r="U414" s="983"/>
      <c r="V414" s="983"/>
    </row>
    <row r="415" spans="1:22" s="20" customFormat="1" ht="25.5">
      <c r="A415" s="18"/>
      <c r="B415" s="734"/>
      <c r="C415" s="637" t="s">
        <v>35</v>
      </c>
      <c r="D415" s="101" t="s">
        <v>120</v>
      </c>
      <c r="E415" s="92" t="s">
        <v>5</v>
      </c>
      <c r="F415" s="183">
        <v>1</v>
      </c>
      <c r="G415" s="74"/>
      <c r="H415" s="94">
        <f>F415*G415</f>
        <v>0</v>
      </c>
      <c r="I415" s="19"/>
      <c r="J415" s="806"/>
      <c r="K415" s="806"/>
      <c r="M415" s="375"/>
      <c r="N415" s="375"/>
      <c r="P415" s="906"/>
      <c r="Q415" s="906"/>
      <c r="S415" s="983"/>
      <c r="T415" s="983"/>
      <c r="U415" s="983"/>
      <c r="V415" s="983"/>
    </row>
    <row r="416" spans="1:22" s="20" customFormat="1" ht="25.5">
      <c r="A416" s="18"/>
      <c r="B416" s="734"/>
      <c r="C416" s="637" t="s">
        <v>203</v>
      </c>
      <c r="D416" s="101" t="s">
        <v>121</v>
      </c>
      <c r="E416" s="92" t="s">
        <v>5</v>
      </c>
      <c r="F416" s="183">
        <v>2</v>
      </c>
      <c r="G416" s="74"/>
      <c r="H416" s="94">
        <f>F416*G416</f>
        <v>0</v>
      </c>
      <c r="I416" s="19"/>
      <c r="J416" s="806"/>
      <c r="K416" s="806"/>
      <c r="M416" s="375"/>
      <c r="N416" s="375"/>
      <c r="P416" s="906"/>
      <c r="Q416" s="906"/>
      <c r="S416" s="983"/>
      <c r="T416" s="983"/>
      <c r="U416" s="983"/>
      <c r="V416" s="983"/>
    </row>
    <row r="417" spans="1:22" s="6" customFormat="1" ht="12.75">
      <c r="A417" s="8"/>
      <c r="B417" s="733">
        <f>B413+0.1</f>
        <v>4.3</v>
      </c>
      <c r="C417" s="98"/>
      <c r="D417" s="60" t="s">
        <v>19</v>
      </c>
      <c r="E417" s="73"/>
      <c r="F417" s="178"/>
      <c r="G417" s="74"/>
      <c r="H417" s="89">
        <f>SUBTOTAL(9,H418:H419)</f>
        <v>0</v>
      </c>
      <c r="I417" s="16"/>
      <c r="J417" s="806"/>
      <c r="K417" s="806"/>
      <c r="M417" s="375"/>
      <c r="N417" s="375"/>
      <c r="P417" s="882"/>
      <c r="Q417" s="882"/>
      <c r="S417" s="983"/>
      <c r="T417" s="983"/>
      <c r="U417" s="983"/>
      <c r="V417" s="983"/>
    </row>
    <row r="418" spans="1:22" s="20" customFormat="1" ht="12.75">
      <c r="A418" s="18"/>
      <c r="B418" s="734"/>
      <c r="C418" s="637" t="s">
        <v>39</v>
      </c>
      <c r="D418" s="101" t="s">
        <v>174</v>
      </c>
      <c r="E418" s="92" t="s">
        <v>7</v>
      </c>
      <c r="F418" s="183">
        <v>1159.3499999999999</v>
      </c>
      <c r="G418" s="74"/>
      <c r="H418" s="94">
        <f>F418*G418</f>
        <v>0</v>
      </c>
      <c r="I418" s="19"/>
      <c r="J418" s="806"/>
      <c r="K418" s="806"/>
      <c r="M418" s="375"/>
      <c r="N418" s="375"/>
      <c r="P418" s="906"/>
      <c r="Q418" s="906"/>
      <c r="S418" s="983"/>
      <c r="T418" s="983"/>
      <c r="U418" s="983"/>
      <c r="V418" s="983"/>
    </row>
    <row r="419" spans="1:22" s="6" customFormat="1" ht="12.75">
      <c r="A419" s="8"/>
      <c r="B419" s="735"/>
      <c r="C419" s="59"/>
      <c r="D419" s="95"/>
      <c r="E419" s="73"/>
      <c r="F419" s="178"/>
      <c r="G419" s="74"/>
      <c r="H419" s="74"/>
      <c r="I419" s="16"/>
      <c r="J419" s="806"/>
      <c r="K419" s="806"/>
      <c r="M419" s="375"/>
      <c r="N419" s="375"/>
      <c r="P419" s="882"/>
      <c r="Q419" s="882"/>
      <c r="S419" s="983"/>
      <c r="T419" s="983"/>
      <c r="U419" s="983"/>
      <c r="V419" s="983"/>
    </row>
    <row r="420" spans="1:22" s="6" customFormat="1" ht="15" customHeight="1">
      <c r="A420" s="14"/>
      <c r="B420" s="102">
        <f>B409+1</f>
        <v>5</v>
      </c>
      <c r="C420" s="96"/>
      <c r="D420" s="81" t="s">
        <v>18</v>
      </c>
      <c r="E420" s="82"/>
      <c r="F420" s="181"/>
      <c r="G420" s="83"/>
      <c r="H420" s="84">
        <f>SUBTOTAL(9,H421:H430)</f>
        <v>0</v>
      </c>
      <c r="I420" s="15"/>
      <c r="J420" s="779"/>
      <c r="K420" s="806"/>
      <c r="M420" s="375"/>
      <c r="N420" s="375"/>
      <c r="P420" s="882"/>
      <c r="Q420" s="882"/>
      <c r="S420" s="983"/>
      <c r="T420" s="983"/>
      <c r="U420" s="983"/>
      <c r="V420" s="983"/>
    </row>
    <row r="421" spans="1:22" s="6" customFormat="1" ht="15" customHeight="1">
      <c r="A421" s="8"/>
      <c r="B421" s="736">
        <f>B420+0.1</f>
        <v>5.0999999999999996</v>
      </c>
      <c r="C421" s="98"/>
      <c r="D421" s="60" t="s">
        <v>60</v>
      </c>
      <c r="E421" s="73"/>
      <c r="F421" s="178"/>
      <c r="G421" s="74"/>
      <c r="H421" s="89">
        <f>SUBTOTAL(9,H422:H429)</f>
        <v>0</v>
      </c>
      <c r="I421" s="16"/>
      <c r="J421" s="806"/>
      <c r="K421" s="806"/>
      <c r="M421" s="375"/>
      <c r="N421" s="375"/>
      <c r="P421" s="882"/>
      <c r="Q421" s="882"/>
      <c r="S421" s="983"/>
      <c r="T421" s="983"/>
      <c r="U421" s="983"/>
      <c r="V421" s="983"/>
    </row>
    <row r="422" spans="1:22" s="6" customFormat="1" ht="15" customHeight="1">
      <c r="A422" s="8"/>
      <c r="B422" s="737"/>
      <c r="C422" s="637" t="s">
        <v>39</v>
      </c>
      <c r="D422" s="91" t="s">
        <v>124</v>
      </c>
      <c r="E422" s="92" t="s">
        <v>5</v>
      </c>
      <c r="F422" s="183">
        <v>2</v>
      </c>
      <c r="G422" s="124"/>
      <c r="H422" s="94">
        <f t="shared" ref="H422:H429" si="9">F422*G422</f>
        <v>0</v>
      </c>
      <c r="I422" s="16"/>
      <c r="J422" s="806"/>
      <c r="K422" s="806"/>
      <c r="M422" s="375"/>
      <c r="N422" s="375"/>
      <c r="P422" s="882"/>
      <c r="Q422" s="882"/>
      <c r="S422" s="983"/>
      <c r="T422" s="983"/>
      <c r="U422" s="983"/>
      <c r="V422" s="983"/>
    </row>
    <row r="423" spans="1:22" s="6" customFormat="1" ht="15" customHeight="1">
      <c r="A423" s="8"/>
      <c r="B423" s="737"/>
      <c r="C423" s="637" t="s">
        <v>35</v>
      </c>
      <c r="D423" s="91" t="s">
        <v>140</v>
      </c>
      <c r="E423" s="92" t="s">
        <v>5</v>
      </c>
      <c r="F423" s="183">
        <v>3</v>
      </c>
      <c r="G423" s="124"/>
      <c r="H423" s="94">
        <f t="shared" si="9"/>
        <v>0</v>
      </c>
      <c r="I423" s="16"/>
      <c r="J423" s="806"/>
      <c r="K423" s="806"/>
      <c r="M423" s="375"/>
      <c r="N423" s="375"/>
      <c r="P423" s="882"/>
      <c r="Q423" s="882"/>
      <c r="S423" s="983"/>
      <c r="T423" s="983"/>
      <c r="U423" s="983"/>
      <c r="V423" s="983"/>
    </row>
    <row r="424" spans="1:22" s="6" customFormat="1" ht="15" customHeight="1">
      <c r="A424" s="8"/>
      <c r="B424" s="737"/>
      <c r="C424" s="637" t="s">
        <v>203</v>
      </c>
      <c r="D424" s="91" t="s">
        <v>125</v>
      </c>
      <c r="E424" s="92" t="s">
        <v>5</v>
      </c>
      <c r="F424" s="183">
        <v>1</v>
      </c>
      <c r="G424" s="124"/>
      <c r="H424" s="94">
        <f t="shared" si="9"/>
        <v>0</v>
      </c>
      <c r="I424" s="16"/>
      <c r="J424" s="806"/>
      <c r="K424" s="806"/>
      <c r="M424" s="375"/>
      <c r="N424" s="375"/>
      <c r="P424" s="882"/>
      <c r="Q424" s="882"/>
      <c r="S424" s="983"/>
      <c r="T424" s="983"/>
      <c r="U424" s="983"/>
      <c r="V424" s="983"/>
    </row>
    <row r="425" spans="1:22" s="6" customFormat="1" ht="15" customHeight="1">
      <c r="A425" s="8"/>
      <c r="B425" s="737"/>
      <c r="C425" s="637" t="s">
        <v>40</v>
      </c>
      <c r="D425" s="91" t="s">
        <v>126</v>
      </c>
      <c r="E425" s="92" t="s">
        <v>5</v>
      </c>
      <c r="F425" s="183">
        <v>1</v>
      </c>
      <c r="G425" s="124"/>
      <c r="H425" s="94">
        <f t="shared" si="9"/>
        <v>0</v>
      </c>
      <c r="I425" s="16"/>
      <c r="J425" s="806"/>
      <c r="K425" s="806"/>
      <c r="M425" s="375"/>
      <c r="N425" s="375"/>
      <c r="P425" s="882"/>
      <c r="Q425" s="882"/>
      <c r="S425" s="983"/>
      <c r="T425" s="983"/>
      <c r="U425" s="983"/>
      <c r="V425" s="983"/>
    </row>
    <row r="426" spans="1:22" s="6" customFormat="1" ht="15" customHeight="1">
      <c r="A426" s="8"/>
      <c r="B426" s="737"/>
      <c r="C426" s="637" t="s">
        <v>41</v>
      </c>
      <c r="D426" s="91" t="s">
        <v>127</v>
      </c>
      <c r="E426" s="92" t="s">
        <v>5</v>
      </c>
      <c r="F426" s="183">
        <v>10</v>
      </c>
      <c r="G426" s="124"/>
      <c r="H426" s="94">
        <f t="shared" si="9"/>
        <v>0</v>
      </c>
      <c r="I426" s="16"/>
      <c r="J426" s="806"/>
      <c r="K426" s="806"/>
      <c r="M426" s="375"/>
      <c r="N426" s="375"/>
      <c r="P426" s="882"/>
      <c r="Q426" s="882"/>
      <c r="S426" s="983"/>
      <c r="T426" s="983"/>
      <c r="U426" s="983"/>
      <c r="V426" s="983"/>
    </row>
    <row r="427" spans="1:22" s="6" customFormat="1" ht="15" customHeight="1">
      <c r="A427" s="8"/>
      <c r="B427" s="737"/>
      <c r="C427" s="86" t="s">
        <v>42</v>
      </c>
      <c r="D427" s="91" t="s">
        <v>129</v>
      </c>
      <c r="E427" s="92" t="s">
        <v>5</v>
      </c>
      <c r="F427" s="183">
        <v>1</v>
      </c>
      <c r="G427" s="124"/>
      <c r="H427" s="94">
        <f t="shared" si="9"/>
        <v>0</v>
      </c>
      <c r="I427" s="16"/>
      <c r="J427" s="806"/>
      <c r="K427" s="806"/>
      <c r="M427" s="375"/>
      <c r="N427" s="375"/>
      <c r="P427" s="882"/>
      <c r="Q427" s="882"/>
      <c r="S427" s="983"/>
      <c r="T427" s="983"/>
      <c r="U427" s="983"/>
      <c r="V427" s="983"/>
    </row>
    <row r="428" spans="1:22" s="6" customFormat="1" ht="15" customHeight="1">
      <c r="A428" s="8"/>
      <c r="B428" s="737"/>
      <c r="C428" s="86" t="s">
        <v>43</v>
      </c>
      <c r="D428" s="91" t="s">
        <v>130</v>
      </c>
      <c r="E428" s="92" t="s">
        <v>5</v>
      </c>
      <c r="F428" s="183">
        <v>1</v>
      </c>
      <c r="G428" s="124"/>
      <c r="H428" s="94">
        <f t="shared" si="9"/>
        <v>0</v>
      </c>
      <c r="I428" s="16"/>
      <c r="J428" s="806"/>
      <c r="K428" s="806"/>
      <c r="M428" s="375"/>
      <c r="N428" s="375"/>
      <c r="P428" s="882"/>
      <c r="Q428" s="882"/>
      <c r="S428" s="983"/>
      <c r="T428" s="983"/>
      <c r="U428" s="983"/>
      <c r="V428" s="983"/>
    </row>
    <row r="429" spans="1:22" s="6" customFormat="1" ht="15" customHeight="1">
      <c r="A429" s="8"/>
      <c r="B429" s="737"/>
      <c r="C429" s="86" t="s">
        <v>44</v>
      </c>
      <c r="D429" s="91" t="s">
        <v>131</v>
      </c>
      <c r="E429" s="92" t="s">
        <v>5</v>
      </c>
      <c r="F429" s="183">
        <v>3</v>
      </c>
      <c r="G429" s="124"/>
      <c r="H429" s="94">
        <f t="shared" si="9"/>
        <v>0</v>
      </c>
      <c r="I429" s="16"/>
      <c r="J429" s="806"/>
      <c r="K429" s="806"/>
      <c r="M429" s="375"/>
      <c r="N429" s="375"/>
      <c r="P429" s="882"/>
      <c r="Q429" s="882"/>
      <c r="S429" s="983"/>
      <c r="T429" s="983"/>
      <c r="U429" s="983"/>
      <c r="V429" s="983"/>
    </row>
    <row r="430" spans="1:22" s="6" customFormat="1" ht="15" customHeight="1">
      <c r="A430" s="8"/>
      <c r="B430" s="740"/>
      <c r="C430" s="86"/>
      <c r="D430" s="60"/>
      <c r="E430" s="87"/>
      <c r="F430" s="182"/>
      <c r="G430" s="88"/>
      <c r="H430" s="89"/>
      <c r="I430" s="16"/>
      <c r="J430" s="806"/>
      <c r="K430" s="806"/>
      <c r="M430" s="375"/>
      <c r="N430" s="375"/>
      <c r="P430" s="882"/>
      <c r="Q430" s="882"/>
      <c r="S430" s="983"/>
      <c r="T430" s="983"/>
      <c r="U430" s="983"/>
      <c r="V430" s="983"/>
    </row>
    <row r="431" spans="1:22" ht="15" customHeight="1">
      <c r="B431" s="79">
        <f>B420+1</f>
        <v>6</v>
      </c>
      <c r="C431" s="80"/>
      <c r="D431" s="81" t="s">
        <v>16</v>
      </c>
      <c r="E431" s="82"/>
      <c r="F431" s="181"/>
      <c r="G431" s="83"/>
      <c r="H431" s="84">
        <f>SUBTOTAL(9,H432:H460)</f>
        <v>0</v>
      </c>
      <c r="K431" s="806"/>
      <c r="M431" s="375"/>
      <c r="N431" s="375"/>
    </row>
    <row r="432" spans="1:22" s="6" customFormat="1" ht="15" customHeight="1">
      <c r="A432" s="8"/>
      <c r="B432" s="733">
        <f>B431+0.1</f>
        <v>6.1</v>
      </c>
      <c r="C432" s="86"/>
      <c r="D432" s="104" t="s">
        <v>50</v>
      </c>
      <c r="E432" s="73"/>
      <c r="F432" s="178"/>
      <c r="G432" s="74"/>
      <c r="H432" s="89">
        <f>SUBTOTAL(9,H433:H437)</f>
        <v>0</v>
      </c>
      <c r="I432" s="16"/>
      <c r="J432" s="806"/>
      <c r="K432" s="806"/>
      <c r="M432" s="1"/>
      <c r="N432" s="375"/>
      <c r="P432" s="882"/>
      <c r="Q432" s="882"/>
      <c r="S432" s="983"/>
      <c r="T432" s="983"/>
      <c r="U432" s="983"/>
      <c r="V432" s="983"/>
    </row>
    <row r="433" spans="1:22" ht="51">
      <c r="B433" s="738"/>
      <c r="C433" s="637" t="s">
        <v>39</v>
      </c>
      <c r="D433" s="101" t="s">
        <v>166</v>
      </c>
      <c r="E433" s="92" t="s">
        <v>7</v>
      </c>
      <c r="F433" s="183">
        <v>1233.24</v>
      </c>
      <c r="G433" s="124"/>
      <c r="H433" s="94">
        <f t="shared" ref="H433:H437" si="10">F433*G433</f>
        <v>0</v>
      </c>
      <c r="K433" s="806"/>
      <c r="M433" s="375"/>
      <c r="N433" s="375"/>
    </row>
    <row r="434" spans="1:22" ht="38.25">
      <c r="B434" s="738"/>
      <c r="C434" s="637" t="s">
        <v>35</v>
      </c>
      <c r="D434" s="101" t="s">
        <v>104</v>
      </c>
      <c r="E434" s="92" t="s">
        <v>7</v>
      </c>
      <c r="F434" s="183">
        <v>458.5</v>
      </c>
      <c r="G434" s="124"/>
      <c r="H434" s="94">
        <f t="shared" si="10"/>
        <v>0</v>
      </c>
      <c r="K434" s="806"/>
      <c r="N434" s="375"/>
    </row>
    <row r="435" spans="1:22" ht="15" customHeight="1">
      <c r="B435" s="742"/>
      <c r="C435" s="637" t="s">
        <v>203</v>
      </c>
      <c r="D435" s="101" t="s">
        <v>85</v>
      </c>
      <c r="E435" s="92" t="s">
        <v>7</v>
      </c>
      <c r="F435" s="183">
        <v>20.2</v>
      </c>
      <c r="G435" s="124"/>
      <c r="H435" s="94">
        <f t="shared" si="10"/>
        <v>0</v>
      </c>
      <c r="K435" s="806"/>
      <c r="N435" s="375"/>
    </row>
    <row r="436" spans="1:22" ht="15" customHeight="1">
      <c r="B436" s="54"/>
      <c r="C436" s="637" t="s">
        <v>40</v>
      </c>
      <c r="D436" s="52" t="s">
        <v>91</v>
      </c>
      <c r="E436" s="92" t="s">
        <v>7</v>
      </c>
      <c r="F436" s="183">
        <v>14.75</v>
      </c>
      <c r="G436" s="124"/>
      <c r="H436" s="94">
        <f t="shared" si="10"/>
        <v>0</v>
      </c>
      <c r="K436" s="806"/>
      <c r="N436" s="375"/>
    </row>
    <row r="437" spans="1:22" s="129" customFormat="1" ht="15" customHeight="1">
      <c r="B437" s="130"/>
      <c r="C437" s="637" t="s">
        <v>41</v>
      </c>
      <c r="D437" s="131" t="s">
        <v>117</v>
      </c>
      <c r="E437" s="127" t="s">
        <v>79</v>
      </c>
      <c r="F437" s="186">
        <v>97</v>
      </c>
      <c r="G437" s="124"/>
      <c r="H437" s="94">
        <f t="shared" si="10"/>
        <v>0</v>
      </c>
      <c r="J437" s="780"/>
      <c r="K437" s="806"/>
      <c r="M437" s="1"/>
      <c r="N437" s="375"/>
      <c r="P437" s="780"/>
      <c r="Q437" s="780"/>
      <c r="S437" s="984"/>
      <c r="T437" s="984"/>
      <c r="U437" s="984"/>
      <c r="V437" s="984"/>
    </row>
    <row r="438" spans="1:22" s="6" customFormat="1" ht="15" customHeight="1">
      <c r="A438" s="8"/>
      <c r="B438" s="733">
        <f>B432+0.1</f>
        <v>6.2</v>
      </c>
      <c r="C438" s="86"/>
      <c r="D438" s="105" t="s">
        <v>107</v>
      </c>
      <c r="E438" s="73"/>
      <c r="F438" s="178"/>
      <c r="G438" s="74"/>
      <c r="H438" s="89">
        <f>SUBTOTAL(9,H439:H449)</f>
        <v>0</v>
      </c>
      <c r="I438" s="16"/>
      <c r="J438" s="806"/>
      <c r="K438" s="806"/>
      <c r="M438" s="2"/>
      <c r="N438" s="375"/>
      <c r="P438" s="882"/>
      <c r="Q438" s="882"/>
      <c r="S438" s="983"/>
      <c r="T438" s="983"/>
      <c r="U438" s="983"/>
      <c r="V438" s="983"/>
    </row>
    <row r="439" spans="1:22" ht="38.25">
      <c r="B439" s="738"/>
      <c r="C439" s="637" t="s">
        <v>39</v>
      </c>
      <c r="D439" s="106" t="s">
        <v>181</v>
      </c>
      <c r="E439" s="113" t="s">
        <v>7</v>
      </c>
      <c r="F439" s="184">
        <v>95.97</v>
      </c>
      <c r="G439" s="88"/>
      <c r="H439" s="94">
        <f t="shared" ref="H439:H446" si="11">F439*G439</f>
        <v>0</v>
      </c>
      <c r="K439" s="806"/>
      <c r="M439" s="375"/>
      <c r="N439" s="375"/>
    </row>
    <row r="440" spans="1:22" ht="15" customHeight="1">
      <c r="B440" s="738"/>
      <c r="C440" s="637" t="s">
        <v>35</v>
      </c>
      <c r="D440" s="52" t="s">
        <v>108</v>
      </c>
      <c r="E440" s="113" t="s">
        <v>7</v>
      </c>
      <c r="F440" s="184">
        <v>616.45000000000005</v>
      </c>
      <c r="G440" s="88"/>
      <c r="H440" s="94">
        <f t="shared" si="11"/>
        <v>0</v>
      </c>
      <c r="K440" s="806"/>
      <c r="N440" s="375"/>
    </row>
    <row r="441" spans="1:22" ht="15" customHeight="1">
      <c r="B441" s="738"/>
      <c r="C441" s="637" t="s">
        <v>203</v>
      </c>
      <c r="D441" s="314" t="s">
        <v>139</v>
      </c>
      <c r="E441" s="319" t="s">
        <v>7</v>
      </c>
      <c r="F441" s="315">
        <v>105.61</v>
      </c>
      <c r="G441" s="88"/>
      <c r="H441" s="94">
        <f t="shared" si="11"/>
        <v>0</v>
      </c>
      <c r="K441" s="806"/>
      <c r="N441" s="375"/>
    </row>
    <row r="442" spans="1:22" ht="15" customHeight="1">
      <c r="B442" s="738"/>
      <c r="C442" s="637" t="s">
        <v>40</v>
      </c>
      <c r="D442" s="52" t="s">
        <v>112</v>
      </c>
      <c r="E442" s="113" t="s">
        <v>7</v>
      </c>
      <c r="F442" s="184">
        <v>76.959999999999994</v>
      </c>
      <c r="G442" s="88"/>
      <c r="H442" s="94">
        <f t="shared" si="11"/>
        <v>0</v>
      </c>
      <c r="K442" s="806"/>
      <c r="N442" s="375"/>
    </row>
    <row r="443" spans="1:22" ht="15" customHeight="1">
      <c r="B443" s="738"/>
      <c r="C443" s="637" t="s">
        <v>41</v>
      </c>
      <c r="D443" s="52" t="s">
        <v>61</v>
      </c>
      <c r="E443" s="113" t="s">
        <v>7</v>
      </c>
      <c r="F443" s="184">
        <v>3.95</v>
      </c>
      <c r="G443" s="88"/>
      <c r="H443" s="94">
        <f t="shared" si="11"/>
        <v>0</v>
      </c>
      <c r="K443" s="806"/>
      <c r="N443" s="375"/>
    </row>
    <row r="444" spans="1:22" ht="25.5">
      <c r="B444" s="742"/>
      <c r="C444" s="86" t="s">
        <v>42</v>
      </c>
      <c r="D444" s="318" t="s">
        <v>169</v>
      </c>
      <c r="E444" s="319" t="s">
        <v>79</v>
      </c>
      <c r="F444" s="315">
        <v>214.24</v>
      </c>
      <c r="G444" s="88"/>
      <c r="H444" s="94">
        <f t="shared" si="11"/>
        <v>0</v>
      </c>
      <c r="K444" s="806"/>
      <c r="N444" s="375"/>
    </row>
    <row r="445" spans="1:22" ht="15" customHeight="1">
      <c r="B445" s="742"/>
      <c r="C445" s="86" t="s">
        <v>43</v>
      </c>
      <c r="D445" s="314" t="s">
        <v>89</v>
      </c>
      <c r="E445" s="319" t="s">
        <v>79</v>
      </c>
      <c r="F445" s="315">
        <v>322.99</v>
      </c>
      <c r="G445" s="88"/>
      <c r="H445" s="94">
        <f t="shared" si="11"/>
        <v>0</v>
      </c>
      <c r="K445" s="806"/>
      <c r="N445" s="375"/>
    </row>
    <row r="446" spans="1:22" ht="25.5">
      <c r="B446" s="738"/>
      <c r="C446" s="86" t="s">
        <v>44</v>
      </c>
      <c r="D446" s="106" t="s">
        <v>113</v>
      </c>
      <c r="E446" s="113" t="s">
        <v>7</v>
      </c>
      <c r="F446" s="184">
        <v>96.76</v>
      </c>
      <c r="G446" s="88"/>
      <c r="H446" s="94">
        <f t="shared" si="11"/>
        <v>0</v>
      </c>
      <c r="K446" s="806"/>
      <c r="N446" s="375"/>
    </row>
    <row r="447" spans="1:22" s="6" customFormat="1" ht="12.75">
      <c r="A447" s="8"/>
      <c r="B447" s="745"/>
      <c r="C447" s="86" t="s">
        <v>45</v>
      </c>
      <c r="D447" s="150" t="s">
        <v>138</v>
      </c>
      <c r="E447" s="127" t="s">
        <v>12</v>
      </c>
      <c r="F447" s="188">
        <v>180.2</v>
      </c>
      <c r="G447" s="88"/>
      <c r="H447" s="151">
        <f>F447*G447</f>
        <v>0</v>
      </c>
      <c r="I447" s="16"/>
      <c r="J447" s="806"/>
      <c r="K447" s="806"/>
      <c r="M447" s="1"/>
      <c r="N447" s="375"/>
      <c r="P447" s="882"/>
      <c r="Q447" s="882"/>
      <c r="S447" s="983"/>
      <c r="T447" s="983"/>
      <c r="U447" s="983"/>
      <c r="V447" s="983"/>
    </row>
    <row r="448" spans="1:22" ht="25.5">
      <c r="B448" s="735"/>
      <c r="C448" s="86" t="s">
        <v>46</v>
      </c>
      <c r="D448" s="101" t="s">
        <v>116</v>
      </c>
      <c r="E448" s="92" t="s">
        <v>12</v>
      </c>
      <c r="F448" s="178">
        <v>124.67</v>
      </c>
      <c r="G448" s="88"/>
      <c r="H448" s="94">
        <f>F448*G448</f>
        <v>0</v>
      </c>
      <c r="K448" s="806"/>
      <c r="M448" s="375"/>
      <c r="N448" s="375"/>
    </row>
    <row r="449" spans="2:14" ht="25.5">
      <c r="B449" s="735"/>
      <c r="C449" s="86" t="s">
        <v>47</v>
      </c>
      <c r="D449" s="158" t="s">
        <v>175</v>
      </c>
      <c r="E449" s="92" t="s">
        <v>7</v>
      </c>
      <c r="F449" s="178">
        <v>1176.76</v>
      </c>
      <c r="G449" s="74"/>
      <c r="H449" s="94">
        <f>F449*G449</f>
        <v>0</v>
      </c>
      <c r="K449" s="806"/>
      <c r="N449" s="375"/>
    </row>
    <row r="450" spans="2:14" ht="15" customHeight="1">
      <c r="B450" s="733">
        <f>B438+0.1</f>
        <v>6.3</v>
      </c>
      <c r="C450" s="98"/>
      <c r="D450" s="60" t="s">
        <v>62</v>
      </c>
      <c r="E450" s="87"/>
      <c r="F450" s="182"/>
      <c r="G450" s="88"/>
      <c r="H450" s="89">
        <f>SUBTOTAL(9,H451:H455)</f>
        <v>0</v>
      </c>
      <c r="K450" s="806"/>
      <c r="N450" s="375"/>
    </row>
    <row r="451" spans="2:14" ht="25.5">
      <c r="B451" s="734"/>
      <c r="C451" s="637" t="s">
        <v>39</v>
      </c>
      <c r="D451" s="101" t="s">
        <v>63</v>
      </c>
      <c r="E451" s="87" t="s">
        <v>7</v>
      </c>
      <c r="F451" s="182">
        <v>34.58</v>
      </c>
      <c r="G451" s="88"/>
      <c r="H451" s="94">
        <f>F451*G451</f>
        <v>0</v>
      </c>
      <c r="K451" s="806"/>
      <c r="N451" s="375"/>
    </row>
    <row r="452" spans="2:14" ht="25.5">
      <c r="B452" s="734"/>
      <c r="C452" s="637" t="s">
        <v>35</v>
      </c>
      <c r="D452" s="101" t="s">
        <v>110</v>
      </c>
      <c r="E452" s="87" t="s">
        <v>7</v>
      </c>
      <c r="F452" s="182">
        <v>3053.03</v>
      </c>
      <c r="G452" s="88"/>
      <c r="H452" s="94">
        <f>F452*G452</f>
        <v>0</v>
      </c>
      <c r="K452" s="806"/>
      <c r="N452" s="375"/>
    </row>
    <row r="453" spans="2:14" ht="15" customHeight="1">
      <c r="B453" s="734"/>
      <c r="C453" s="637" t="s">
        <v>203</v>
      </c>
      <c r="D453" s="91" t="s">
        <v>64</v>
      </c>
      <c r="E453" s="87" t="s">
        <v>7</v>
      </c>
      <c r="F453" s="182">
        <v>52.19</v>
      </c>
      <c r="G453" s="88"/>
      <c r="H453" s="94">
        <f>F453*G453</f>
        <v>0</v>
      </c>
      <c r="K453" s="806"/>
      <c r="N453" s="375"/>
    </row>
    <row r="454" spans="2:14" ht="15" customHeight="1">
      <c r="B454" s="734"/>
      <c r="C454" s="637" t="s">
        <v>40</v>
      </c>
      <c r="D454" s="91" t="s">
        <v>101</v>
      </c>
      <c r="E454" s="87" t="s">
        <v>7</v>
      </c>
      <c r="F454" s="182">
        <v>93.28</v>
      </c>
      <c r="G454" s="88"/>
      <c r="H454" s="94">
        <f>F454*G454</f>
        <v>0</v>
      </c>
      <c r="K454" s="806"/>
      <c r="N454" s="375"/>
    </row>
    <row r="455" spans="2:14" ht="15" customHeight="1">
      <c r="B455" s="734"/>
      <c r="C455" s="637" t="s">
        <v>41</v>
      </c>
      <c r="D455" s="91" t="s">
        <v>102</v>
      </c>
      <c r="E455" s="87" t="s">
        <v>7</v>
      </c>
      <c r="F455" s="182">
        <v>204.16</v>
      </c>
      <c r="G455" s="88"/>
      <c r="H455" s="94">
        <f>F455*G455</f>
        <v>0</v>
      </c>
      <c r="K455" s="806"/>
      <c r="N455" s="375"/>
    </row>
    <row r="456" spans="2:14" ht="15" customHeight="1">
      <c r="B456" s="733">
        <f>B450+0.1</f>
        <v>6.4</v>
      </c>
      <c r="C456" s="98"/>
      <c r="D456" s="60" t="s">
        <v>65</v>
      </c>
      <c r="E456" s="87"/>
      <c r="F456" s="182"/>
      <c r="G456" s="88"/>
      <c r="H456" s="89">
        <f>SUBTOTAL(9,H457:H459)</f>
        <v>0</v>
      </c>
      <c r="K456" s="806"/>
      <c r="N456" s="375"/>
    </row>
    <row r="457" spans="2:14" ht="15" customHeight="1">
      <c r="B457" s="734"/>
      <c r="C457" s="637" t="s">
        <v>39</v>
      </c>
      <c r="D457" s="91" t="s">
        <v>66</v>
      </c>
      <c r="E457" s="87" t="s">
        <v>7</v>
      </c>
      <c r="F457" s="182">
        <v>4797.18</v>
      </c>
      <c r="G457" s="88"/>
      <c r="H457" s="94">
        <f>F457*G457</f>
        <v>0</v>
      </c>
      <c r="K457" s="806"/>
      <c r="N457" s="375"/>
    </row>
    <row r="458" spans="2:14" ht="15" customHeight="1">
      <c r="B458" s="734"/>
      <c r="C458" s="637" t="s">
        <v>35</v>
      </c>
      <c r="D458" s="91" t="s">
        <v>67</v>
      </c>
      <c r="E458" s="87" t="s">
        <v>7</v>
      </c>
      <c r="F458" s="182">
        <v>1515.59</v>
      </c>
      <c r="G458" s="88"/>
      <c r="H458" s="94">
        <f>F458*G458</f>
        <v>0</v>
      </c>
      <c r="K458" s="806"/>
      <c r="N458" s="375"/>
    </row>
    <row r="459" spans="2:14" ht="15" customHeight="1">
      <c r="B459" s="734"/>
      <c r="C459" s="637" t="s">
        <v>203</v>
      </c>
      <c r="D459" s="91" t="s">
        <v>29</v>
      </c>
      <c r="E459" s="87" t="s">
        <v>7</v>
      </c>
      <c r="F459" s="182">
        <v>3139.8</v>
      </c>
      <c r="G459" s="88"/>
      <c r="H459" s="94">
        <f>F459*G459</f>
        <v>0</v>
      </c>
      <c r="K459" s="806"/>
      <c r="N459" s="375"/>
    </row>
    <row r="460" spans="2:14" ht="15" customHeight="1">
      <c r="B460" s="54"/>
      <c r="C460" s="108"/>
      <c r="D460" s="55"/>
      <c r="E460" s="113"/>
      <c r="F460" s="184"/>
      <c r="G460" s="203"/>
      <c r="H460" s="204"/>
      <c r="K460" s="806"/>
      <c r="N460" s="375"/>
    </row>
    <row r="461" spans="2:14" ht="15" customHeight="1">
      <c r="B461" s="79">
        <f>B431+1</f>
        <v>7</v>
      </c>
      <c r="C461" s="80"/>
      <c r="D461" s="81" t="s">
        <v>11</v>
      </c>
      <c r="E461" s="82"/>
      <c r="F461" s="181"/>
      <c r="G461" s="83"/>
      <c r="H461" s="84">
        <f>SUBTOTAL(9,H462:H473)</f>
        <v>0</v>
      </c>
      <c r="J461" s="230"/>
      <c r="K461" s="806"/>
      <c r="N461" s="375"/>
    </row>
    <row r="462" spans="2:14" ht="15" customHeight="1">
      <c r="B462" s="733">
        <f>B461+0.1</f>
        <v>7.1</v>
      </c>
      <c r="C462" s="98"/>
      <c r="D462" s="60" t="s">
        <v>68</v>
      </c>
      <c r="E462" s="73"/>
      <c r="F462" s="178"/>
      <c r="G462" s="74"/>
      <c r="H462" s="89">
        <f>SUBTOTAL(9,H463:H463)</f>
        <v>0</v>
      </c>
      <c r="J462" s="781"/>
      <c r="K462" s="806"/>
      <c r="N462" s="375"/>
    </row>
    <row r="463" spans="2:14" ht="15" customHeight="1">
      <c r="B463" s="737"/>
      <c r="C463" s="637" t="s">
        <v>39</v>
      </c>
      <c r="D463" s="91" t="s">
        <v>145</v>
      </c>
      <c r="E463" s="92" t="s">
        <v>7</v>
      </c>
      <c r="F463" s="183">
        <v>28</v>
      </c>
      <c r="G463" s="124"/>
      <c r="H463" s="94">
        <f>F463*G463</f>
        <v>0</v>
      </c>
      <c r="J463" s="230"/>
      <c r="K463" s="806"/>
      <c r="N463" s="375"/>
    </row>
    <row r="464" spans="2:14" ht="15" customHeight="1">
      <c r="B464" s="733">
        <f>B462+0.1</f>
        <v>7.2</v>
      </c>
      <c r="C464" s="98"/>
      <c r="D464" s="60" t="s">
        <v>9</v>
      </c>
      <c r="E464" s="73"/>
      <c r="F464" s="178"/>
      <c r="G464" s="74"/>
      <c r="H464" s="89">
        <f>SUBTOTAL(9,H465:H470)</f>
        <v>0</v>
      </c>
      <c r="J464" s="230"/>
      <c r="K464" s="806"/>
      <c r="N464" s="375"/>
    </row>
    <row r="465" spans="2:14" ht="15" customHeight="1">
      <c r="B465" s="734"/>
      <c r="C465" s="637" t="s">
        <v>39</v>
      </c>
      <c r="D465" s="91" t="s">
        <v>8</v>
      </c>
      <c r="E465" s="87" t="s">
        <v>7</v>
      </c>
      <c r="F465" s="182">
        <v>2.75</v>
      </c>
      <c r="G465" s="88"/>
      <c r="H465" s="94">
        <f t="shared" ref="H465:H470" si="12">F465*G465</f>
        <v>0</v>
      </c>
      <c r="K465" s="806"/>
      <c r="N465" s="375"/>
    </row>
    <row r="466" spans="2:14" ht="15" customHeight="1">
      <c r="B466" s="734"/>
      <c r="C466" s="637" t="s">
        <v>35</v>
      </c>
      <c r="D466" s="91" t="s">
        <v>69</v>
      </c>
      <c r="E466" s="87" t="s">
        <v>0</v>
      </c>
      <c r="F466" s="182">
        <v>7</v>
      </c>
      <c r="G466" s="88"/>
      <c r="H466" s="94">
        <f t="shared" si="12"/>
        <v>0</v>
      </c>
      <c r="K466" s="806"/>
      <c r="N466" s="375"/>
    </row>
    <row r="467" spans="2:14" ht="15" customHeight="1">
      <c r="B467" s="734"/>
      <c r="C467" s="637" t="s">
        <v>203</v>
      </c>
      <c r="D467" s="91" t="s">
        <v>6</v>
      </c>
      <c r="E467" s="87" t="s">
        <v>0</v>
      </c>
      <c r="F467" s="182">
        <v>3</v>
      </c>
      <c r="G467" s="88"/>
      <c r="H467" s="94">
        <f t="shared" si="12"/>
        <v>0</v>
      </c>
      <c r="K467" s="806"/>
      <c r="N467" s="375"/>
    </row>
    <row r="468" spans="2:14" ht="15" customHeight="1">
      <c r="B468" s="734"/>
      <c r="C468" s="637" t="s">
        <v>40</v>
      </c>
      <c r="D468" s="91" t="s">
        <v>28</v>
      </c>
      <c r="E468" s="87" t="s">
        <v>0</v>
      </c>
      <c r="F468" s="182">
        <v>7</v>
      </c>
      <c r="G468" s="88"/>
      <c r="H468" s="94">
        <f t="shared" si="12"/>
        <v>0</v>
      </c>
      <c r="K468" s="806"/>
      <c r="N468" s="375"/>
    </row>
    <row r="469" spans="2:14" ht="15" customHeight="1">
      <c r="B469" s="734"/>
      <c r="C469" s="637" t="s">
        <v>41</v>
      </c>
      <c r="D469" s="91" t="s">
        <v>1</v>
      </c>
      <c r="E469" s="87" t="s">
        <v>0</v>
      </c>
      <c r="F469" s="182">
        <v>2</v>
      </c>
      <c r="G469" s="88"/>
      <c r="H469" s="94">
        <f t="shared" si="12"/>
        <v>0</v>
      </c>
      <c r="K469" s="806"/>
      <c r="N469" s="375"/>
    </row>
    <row r="470" spans="2:14" ht="15" customHeight="1">
      <c r="B470" s="734"/>
      <c r="C470" s="86" t="s">
        <v>42</v>
      </c>
      <c r="D470" s="117" t="s">
        <v>77</v>
      </c>
      <c r="E470" s="92" t="s">
        <v>0</v>
      </c>
      <c r="F470" s="183">
        <v>1</v>
      </c>
      <c r="G470" s="124"/>
      <c r="H470" s="94">
        <f t="shared" si="12"/>
        <v>0</v>
      </c>
      <c r="K470" s="806"/>
      <c r="N470" s="375"/>
    </row>
    <row r="471" spans="2:14" ht="15" customHeight="1">
      <c r="B471" s="733">
        <f>B464+0.1</f>
        <v>7.3</v>
      </c>
      <c r="C471" s="120"/>
      <c r="D471" s="60" t="s">
        <v>78</v>
      </c>
      <c r="E471" s="87"/>
      <c r="F471" s="182"/>
      <c r="G471" s="88"/>
      <c r="H471" s="89">
        <f>SUBTOTAL(9,H472:H472)</f>
        <v>0</v>
      </c>
      <c r="K471" s="806"/>
      <c r="N471" s="375"/>
    </row>
    <row r="472" spans="2:14" ht="15" customHeight="1">
      <c r="B472" s="743"/>
      <c r="C472" s="637" t="s">
        <v>39</v>
      </c>
      <c r="D472" s="101" t="s">
        <v>178</v>
      </c>
      <c r="E472" s="87" t="s">
        <v>7</v>
      </c>
      <c r="F472" s="182">
        <v>206.58</v>
      </c>
      <c r="G472" s="88"/>
      <c r="H472" s="94">
        <f>F472*G472</f>
        <v>0</v>
      </c>
      <c r="K472" s="806"/>
      <c r="N472" s="375"/>
    </row>
    <row r="473" spans="2:14" ht="15" customHeight="1">
      <c r="B473" s="735"/>
      <c r="C473" s="59"/>
      <c r="D473" s="95"/>
      <c r="E473" s="73"/>
      <c r="F473" s="178"/>
      <c r="G473" s="74"/>
      <c r="H473" s="74"/>
      <c r="K473" s="806"/>
      <c r="N473" s="375"/>
    </row>
    <row r="474" spans="2:14" ht="15" customHeight="1">
      <c r="B474" s="79">
        <f>B461+1</f>
        <v>8</v>
      </c>
      <c r="C474" s="80"/>
      <c r="D474" s="115" t="s">
        <v>807</v>
      </c>
      <c r="E474" s="82"/>
      <c r="F474" s="181"/>
      <c r="G474" s="83"/>
      <c r="H474" s="84">
        <f>SUBTOTAL(9,H475:H484)</f>
        <v>0</v>
      </c>
      <c r="K474" s="806"/>
      <c r="N474" s="375"/>
    </row>
    <row r="475" spans="2:14" ht="15" customHeight="1">
      <c r="B475" s="736">
        <f>B474+0.1</f>
        <v>8.1</v>
      </c>
      <c r="C475" s="100"/>
      <c r="D475" s="116" t="s">
        <v>70</v>
      </c>
      <c r="E475" s="73"/>
      <c r="F475" s="178"/>
      <c r="G475" s="74"/>
      <c r="H475" s="89">
        <f>SUBTOTAL(9,H476:H483)</f>
        <v>0</v>
      </c>
      <c r="K475" s="806"/>
      <c r="N475" s="375"/>
    </row>
    <row r="476" spans="2:14" ht="15" customHeight="1">
      <c r="B476" s="734"/>
      <c r="C476" s="637" t="s">
        <v>39</v>
      </c>
      <c r="D476" s="117" t="s">
        <v>71</v>
      </c>
      <c r="E476" s="92" t="s">
        <v>0</v>
      </c>
      <c r="F476" s="183">
        <v>6</v>
      </c>
      <c r="G476" s="124"/>
      <c r="H476" s="94">
        <f t="shared" ref="H476:H483" si="13">F476*G476</f>
        <v>0</v>
      </c>
      <c r="K476" s="806"/>
      <c r="N476" s="375"/>
    </row>
    <row r="477" spans="2:14" ht="15" customHeight="1">
      <c r="B477" s="734"/>
      <c r="C477" s="637" t="s">
        <v>35</v>
      </c>
      <c r="D477" s="118" t="s">
        <v>72</v>
      </c>
      <c r="E477" s="92" t="s">
        <v>0</v>
      </c>
      <c r="F477" s="183">
        <v>1</v>
      </c>
      <c r="G477" s="124"/>
      <c r="H477" s="94">
        <f t="shared" si="13"/>
        <v>0</v>
      </c>
      <c r="K477" s="806"/>
      <c r="N477" s="375"/>
    </row>
    <row r="478" spans="2:14" ht="15" customHeight="1">
      <c r="B478" s="734"/>
      <c r="C478" s="637" t="s">
        <v>203</v>
      </c>
      <c r="D478" s="117" t="s">
        <v>73</v>
      </c>
      <c r="E478" s="92" t="s">
        <v>0</v>
      </c>
      <c r="F478" s="183">
        <v>5</v>
      </c>
      <c r="G478" s="124"/>
      <c r="H478" s="94">
        <f t="shared" si="13"/>
        <v>0</v>
      </c>
      <c r="K478" s="806"/>
      <c r="N478" s="375"/>
    </row>
    <row r="479" spans="2:14" ht="15" customHeight="1">
      <c r="B479" s="734"/>
      <c r="C479" s="637" t="s">
        <v>40</v>
      </c>
      <c r="D479" s="117" t="s">
        <v>4</v>
      </c>
      <c r="E479" s="92" t="s">
        <v>0</v>
      </c>
      <c r="F479" s="183">
        <v>2</v>
      </c>
      <c r="G479" s="124"/>
      <c r="H479" s="94">
        <f t="shared" si="13"/>
        <v>0</v>
      </c>
      <c r="K479" s="806"/>
      <c r="N479" s="375"/>
    </row>
    <row r="480" spans="2:14" ht="15" customHeight="1">
      <c r="B480" s="734"/>
      <c r="C480" s="637" t="s">
        <v>41</v>
      </c>
      <c r="D480" s="117" t="s">
        <v>74</v>
      </c>
      <c r="E480" s="92" t="s">
        <v>0</v>
      </c>
      <c r="F480" s="183">
        <v>2</v>
      </c>
      <c r="G480" s="124"/>
      <c r="H480" s="94">
        <f t="shared" si="13"/>
        <v>0</v>
      </c>
      <c r="K480" s="806"/>
      <c r="N480" s="375"/>
    </row>
    <row r="481" spans="1:22" ht="15" customHeight="1">
      <c r="B481" s="734"/>
      <c r="C481" s="86" t="s">
        <v>42</v>
      </c>
      <c r="D481" s="117" t="s">
        <v>75</v>
      </c>
      <c r="E481" s="92" t="s">
        <v>0</v>
      </c>
      <c r="F481" s="183">
        <v>7</v>
      </c>
      <c r="G481" s="124"/>
      <c r="H481" s="94">
        <f t="shared" si="13"/>
        <v>0</v>
      </c>
      <c r="K481" s="806"/>
      <c r="N481" s="375"/>
    </row>
    <row r="482" spans="1:22" ht="15" customHeight="1">
      <c r="B482" s="734"/>
      <c r="C482" s="86" t="s">
        <v>43</v>
      </c>
      <c r="D482" s="117" t="s">
        <v>76</v>
      </c>
      <c r="E482" s="92" t="s">
        <v>0</v>
      </c>
      <c r="F482" s="183">
        <v>7</v>
      </c>
      <c r="G482" s="124"/>
      <c r="H482" s="94">
        <f t="shared" si="13"/>
        <v>0</v>
      </c>
      <c r="K482" s="806"/>
      <c r="N482" s="375"/>
    </row>
    <row r="483" spans="1:22" ht="15" customHeight="1">
      <c r="B483" s="734"/>
      <c r="C483" s="86" t="s">
        <v>44</v>
      </c>
      <c r="D483" s="117" t="s">
        <v>3</v>
      </c>
      <c r="E483" s="92" t="s">
        <v>0</v>
      </c>
      <c r="F483" s="183">
        <v>1</v>
      </c>
      <c r="G483" s="124"/>
      <c r="H483" s="94">
        <f t="shared" si="13"/>
        <v>0</v>
      </c>
      <c r="K483" s="806"/>
      <c r="N483" s="375"/>
    </row>
    <row r="484" spans="1:22" ht="15" customHeight="1">
      <c r="B484" s="744"/>
      <c r="C484" s="59"/>
      <c r="D484" s="119"/>
      <c r="E484" s="61"/>
      <c r="F484" s="187"/>
      <c r="G484" s="70"/>
      <c r="H484" s="89"/>
      <c r="K484" s="806"/>
    </row>
    <row r="485" spans="1:22" s="12" customFormat="1" ht="15" customHeight="1">
      <c r="B485" s="732"/>
      <c r="C485" s="75"/>
      <c r="D485" s="76" t="s">
        <v>114</v>
      </c>
      <c r="E485" s="77"/>
      <c r="F485" s="180"/>
      <c r="G485" s="1434"/>
      <c r="H485" s="78">
        <f>SUBTOTAL(9,H486:H573)</f>
        <v>0</v>
      </c>
      <c r="I485" s="13"/>
      <c r="J485" s="782"/>
      <c r="K485" s="806"/>
      <c r="M485" s="864"/>
      <c r="N485" s="864"/>
      <c r="P485" s="783"/>
      <c r="Q485" s="783"/>
      <c r="S485" s="977"/>
      <c r="T485" s="977"/>
      <c r="U485" s="977"/>
      <c r="V485" s="977"/>
    </row>
    <row r="486" spans="1:22" ht="12.75">
      <c r="B486" s="744"/>
      <c r="C486" s="59"/>
      <c r="D486" s="119"/>
      <c r="E486" s="61"/>
      <c r="F486" s="187"/>
      <c r="G486" s="70"/>
      <c r="H486" s="89"/>
      <c r="K486" s="806"/>
    </row>
    <row r="487" spans="1:22" s="6" customFormat="1" ht="18" customHeight="1">
      <c r="A487" s="14"/>
      <c r="B487" s="143">
        <v>1</v>
      </c>
      <c r="C487" s="144"/>
      <c r="D487" s="145" t="s">
        <v>23</v>
      </c>
      <c r="E487" s="146"/>
      <c r="F487" s="189"/>
      <c r="G487" s="83"/>
      <c r="H487" s="147">
        <f>SUBTOTAL(9,H488:H490)</f>
        <v>0</v>
      </c>
      <c r="I487" s="15"/>
      <c r="J487" s="779"/>
      <c r="K487" s="806"/>
      <c r="M487" s="375"/>
      <c r="N487" s="375"/>
      <c r="P487" s="882"/>
      <c r="Q487" s="882"/>
      <c r="S487" s="983"/>
      <c r="T487" s="983"/>
      <c r="U487" s="983"/>
      <c r="V487" s="983"/>
    </row>
    <row r="488" spans="1:22" s="6" customFormat="1" ht="12.75">
      <c r="A488" s="8"/>
      <c r="B488" s="746">
        <f>B487+0.1</f>
        <v>1.1000000000000001</v>
      </c>
      <c r="C488" s="166"/>
      <c r="D488" s="138" t="s">
        <v>54</v>
      </c>
      <c r="E488" s="139"/>
      <c r="F488" s="190"/>
      <c r="G488" s="88"/>
      <c r="H488" s="142">
        <f>SUBTOTAL(9,H489:H490)</f>
        <v>0</v>
      </c>
      <c r="I488" s="16"/>
      <c r="J488" s="806"/>
      <c r="K488" s="806"/>
      <c r="M488" s="375"/>
      <c r="N488" s="375"/>
      <c r="P488" s="882"/>
      <c r="Q488" s="882"/>
      <c r="S488" s="983"/>
      <c r="T488" s="983"/>
      <c r="U488" s="983"/>
      <c r="V488" s="983"/>
    </row>
    <row r="489" spans="1:22" s="6" customFormat="1" ht="12.75">
      <c r="A489" s="8"/>
      <c r="B489" s="745"/>
      <c r="C489" s="637" t="s">
        <v>39</v>
      </c>
      <c r="D489" s="150" t="s">
        <v>55</v>
      </c>
      <c r="E489" s="127" t="s">
        <v>14</v>
      </c>
      <c r="F489" s="188">
        <v>0.37</v>
      </c>
      <c r="G489" s="124"/>
      <c r="H489" s="151">
        <f>F489*G489</f>
        <v>0</v>
      </c>
      <c r="I489" s="16"/>
      <c r="J489" s="806"/>
      <c r="K489" s="806"/>
      <c r="M489" s="375"/>
      <c r="N489" s="375"/>
      <c r="P489" s="882"/>
      <c r="Q489" s="882"/>
      <c r="S489" s="983"/>
      <c r="T489" s="983"/>
      <c r="U489" s="983"/>
      <c r="V489" s="983"/>
    </row>
    <row r="490" spans="1:22" s="6" customFormat="1" ht="12.75">
      <c r="A490" s="8"/>
      <c r="B490" s="747"/>
      <c r="C490" s="167"/>
      <c r="D490" s="152"/>
      <c r="E490" s="153"/>
      <c r="F490" s="220"/>
      <c r="G490" s="74"/>
      <c r="H490" s="154"/>
      <c r="I490" s="16"/>
      <c r="J490" s="806"/>
      <c r="K490" s="806"/>
      <c r="M490" s="375"/>
      <c r="N490" s="375"/>
      <c r="P490" s="882"/>
      <c r="Q490" s="882"/>
      <c r="S490" s="983"/>
      <c r="T490" s="983"/>
      <c r="U490" s="983"/>
      <c r="V490" s="983"/>
    </row>
    <row r="491" spans="1:22" s="6" customFormat="1" ht="18" customHeight="1">
      <c r="A491" s="14"/>
      <c r="B491" s="143">
        <v>2</v>
      </c>
      <c r="C491" s="155"/>
      <c r="D491" s="145" t="s">
        <v>30</v>
      </c>
      <c r="E491" s="146"/>
      <c r="F491" s="321"/>
      <c r="G491" s="83"/>
      <c r="H491" s="147">
        <f>SUBTOTAL(9,H492:H497)</f>
        <v>0</v>
      </c>
      <c r="I491" s="15"/>
      <c r="J491" s="779"/>
      <c r="K491" s="806"/>
      <c r="M491" s="375"/>
      <c r="N491" s="375"/>
      <c r="P491" s="882"/>
      <c r="Q491" s="882"/>
      <c r="S491" s="983"/>
      <c r="T491" s="983"/>
      <c r="U491" s="983"/>
      <c r="V491" s="983"/>
    </row>
    <row r="492" spans="1:22" s="6" customFormat="1" ht="12.75">
      <c r="A492" s="8"/>
      <c r="B492" s="748">
        <v>2.1</v>
      </c>
      <c r="C492" s="168"/>
      <c r="D492" s="138" t="s">
        <v>56</v>
      </c>
      <c r="E492" s="153"/>
      <c r="F492" s="220"/>
      <c r="G492" s="74"/>
      <c r="H492" s="142">
        <f>SUBTOTAL(9,H493:H494)</f>
        <v>0</v>
      </c>
      <c r="I492" s="16"/>
      <c r="J492" s="806"/>
      <c r="K492" s="806"/>
      <c r="M492" s="375"/>
      <c r="N492" s="375"/>
      <c r="P492" s="882"/>
      <c r="Q492" s="882"/>
      <c r="S492" s="983"/>
      <c r="T492" s="983"/>
      <c r="U492" s="983"/>
      <c r="V492" s="983"/>
    </row>
    <row r="493" spans="1:22" s="6" customFormat="1" ht="12.75">
      <c r="A493" s="8"/>
      <c r="B493" s="749"/>
      <c r="C493" s="637" t="s">
        <v>39</v>
      </c>
      <c r="D493" s="150" t="s">
        <v>80</v>
      </c>
      <c r="E493" s="127" t="s">
        <v>7</v>
      </c>
      <c r="F493" s="190">
        <v>2531.36</v>
      </c>
      <c r="G493" s="124"/>
      <c r="H493" s="151">
        <f>F493*G493</f>
        <v>0</v>
      </c>
      <c r="I493" s="16"/>
      <c r="J493" s="806"/>
      <c r="K493" s="806"/>
      <c r="M493" s="375"/>
      <c r="N493" s="375"/>
      <c r="P493" s="882"/>
      <c r="Q493" s="882"/>
      <c r="S493" s="983"/>
      <c r="T493" s="983"/>
      <c r="U493" s="983"/>
      <c r="V493" s="983"/>
    </row>
    <row r="494" spans="1:22" s="6" customFormat="1" ht="12.75">
      <c r="A494" s="8"/>
      <c r="B494" s="749"/>
      <c r="C494" s="637" t="s">
        <v>35</v>
      </c>
      <c r="D494" s="91" t="s">
        <v>162</v>
      </c>
      <c r="E494" s="127" t="s">
        <v>7</v>
      </c>
      <c r="F494" s="190">
        <v>160.94</v>
      </c>
      <c r="G494" s="124"/>
      <c r="H494" s="151">
        <f>F494*G494</f>
        <v>0</v>
      </c>
      <c r="I494" s="16"/>
      <c r="J494" s="806"/>
      <c r="K494" s="806"/>
      <c r="M494" s="375"/>
      <c r="N494" s="375"/>
      <c r="P494" s="882"/>
      <c r="Q494" s="882"/>
      <c r="S494" s="983"/>
      <c r="T494" s="983"/>
      <c r="U494" s="983"/>
      <c r="V494" s="983"/>
    </row>
    <row r="495" spans="1:22" s="6" customFormat="1" ht="12.75">
      <c r="A495" s="8"/>
      <c r="B495" s="748">
        <v>2.2000000000000002</v>
      </c>
      <c r="C495" s="169"/>
      <c r="D495" s="138" t="s">
        <v>57</v>
      </c>
      <c r="E495" s="139"/>
      <c r="F495" s="213"/>
      <c r="G495" s="88"/>
      <c r="H495" s="142">
        <f>SUBTOTAL(9,H496:H497)</f>
        <v>0</v>
      </c>
      <c r="I495" s="16"/>
      <c r="J495" s="806"/>
      <c r="K495" s="806"/>
      <c r="M495" s="375"/>
      <c r="N495" s="375"/>
      <c r="P495" s="882"/>
      <c r="Q495" s="882"/>
      <c r="S495" s="983"/>
      <c r="T495" s="983"/>
      <c r="U495" s="983"/>
      <c r="V495" s="983"/>
    </row>
    <row r="496" spans="1:22" s="6" customFormat="1" ht="25.5">
      <c r="A496" s="8"/>
      <c r="B496" s="745"/>
      <c r="C496" s="637" t="s">
        <v>39</v>
      </c>
      <c r="D496" s="158" t="s">
        <v>58</v>
      </c>
      <c r="E496" s="127" t="s">
        <v>7</v>
      </c>
      <c r="F496" s="190">
        <v>1265.68</v>
      </c>
      <c r="G496" s="124"/>
      <c r="H496" s="151">
        <f>F496*G496</f>
        <v>0</v>
      </c>
      <c r="I496" s="16"/>
      <c r="J496" s="806"/>
      <c r="K496" s="806"/>
      <c r="M496" s="375"/>
      <c r="N496" s="375"/>
      <c r="P496" s="882"/>
      <c r="Q496" s="882"/>
      <c r="S496" s="983"/>
      <c r="T496" s="983"/>
      <c r="U496" s="983"/>
      <c r="V496" s="983"/>
    </row>
    <row r="497" spans="1:22" s="6" customFormat="1" ht="12.75">
      <c r="A497" s="8"/>
      <c r="B497" s="747"/>
      <c r="C497" s="167"/>
      <c r="D497" s="152"/>
      <c r="E497" s="153"/>
      <c r="F497" s="220"/>
      <c r="G497" s="74"/>
      <c r="H497" s="154"/>
      <c r="I497" s="16"/>
      <c r="J497" s="806"/>
      <c r="K497" s="806"/>
      <c r="M497" s="375"/>
      <c r="N497" s="375"/>
      <c r="P497" s="882"/>
      <c r="Q497" s="882"/>
      <c r="S497" s="983"/>
      <c r="T497" s="983"/>
      <c r="U497" s="983"/>
      <c r="V497" s="983"/>
    </row>
    <row r="498" spans="1:22" s="6" customFormat="1" ht="18" customHeight="1">
      <c r="A498" s="14"/>
      <c r="B498" s="143">
        <v>3</v>
      </c>
      <c r="C498" s="159"/>
      <c r="D498" s="145" t="s">
        <v>22</v>
      </c>
      <c r="E498" s="146"/>
      <c r="F498" s="321"/>
      <c r="G498" s="83"/>
      <c r="H498" s="147">
        <f>SUBTOTAL(9,H499:H502)</f>
        <v>0</v>
      </c>
      <c r="I498" s="15"/>
      <c r="J498" s="779"/>
      <c r="K498" s="806"/>
      <c r="M498" s="375"/>
      <c r="N498" s="375"/>
      <c r="P498" s="882"/>
      <c r="Q498" s="882"/>
      <c r="S498" s="983"/>
      <c r="T498" s="983"/>
      <c r="U498" s="983"/>
      <c r="V498" s="983"/>
    </row>
    <row r="499" spans="1:22" s="6" customFormat="1" ht="12.75">
      <c r="A499" s="8"/>
      <c r="B499" s="746">
        <v>3.1</v>
      </c>
      <c r="C499" s="166"/>
      <c r="D499" s="138" t="s">
        <v>59</v>
      </c>
      <c r="E499" s="139"/>
      <c r="F499" s="213"/>
      <c r="G499" s="88"/>
      <c r="H499" s="142">
        <f>SUBTOTAL(9,H500:H502)</f>
        <v>0</v>
      </c>
      <c r="I499" s="16"/>
      <c r="J499" s="806"/>
      <c r="K499" s="806"/>
      <c r="M499" s="375"/>
      <c r="N499" s="375"/>
      <c r="P499" s="882"/>
      <c r="Q499" s="882"/>
      <c r="S499" s="983"/>
      <c r="T499" s="983"/>
      <c r="U499" s="983"/>
      <c r="V499" s="983"/>
    </row>
    <row r="500" spans="1:22" s="6" customFormat="1" ht="12.75">
      <c r="A500" s="8"/>
      <c r="B500" s="745"/>
      <c r="C500" s="637" t="s">
        <v>39</v>
      </c>
      <c r="D500" s="91" t="s">
        <v>82</v>
      </c>
      <c r="E500" s="127" t="s">
        <v>12</v>
      </c>
      <c r="F500" s="188">
        <v>10.98</v>
      </c>
      <c r="G500" s="124"/>
      <c r="H500" s="151">
        <f>F500*G500</f>
        <v>0</v>
      </c>
      <c r="I500" s="16"/>
      <c r="J500" s="806"/>
      <c r="K500" s="806"/>
      <c r="M500" s="375"/>
      <c r="N500" s="375"/>
      <c r="P500" s="882"/>
      <c r="Q500" s="882"/>
      <c r="S500" s="983"/>
      <c r="T500" s="983"/>
      <c r="U500" s="983"/>
      <c r="V500" s="983"/>
    </row>
    <row r="501" spans="1:22" s="6" customFormat="1" ht="12.75">
      <c r="A501" s="8"/>
      <c r="B501" s="734"/>
      <c r="C501" s="637" t="s">
        <v>35</v>
      </c>
      <c r="D501" s="91" t="s">
        <v>81</v>
      </c>
      <c r="E501" s="92" t="s">
        <v>12</v>
      </c>
      <c r="F501" s="183">
        <v>25.91</v>
      </c>
      <c r="G501" s="124"/>
      <c r="H501" s="94">
        <f>F501*G501</f>
        <v>0</v>
      </c>
      <c r="I501" s="16"/>
      <c r="J501" s="806"/>
      <c r="K501" s="806"/>
      <c r="M501" s="375"/>
      <c r="N501" s="375"/>
      <c r="P501" s="882"/>
      <c r="Q501" s="882"/>
      <c r="S501" s="983"/>
      <c r="T501" s="983"/>
      <c r="U501" s="983"/>
      <c r="V501" s="983"/>
    </row>
    <row r="502" spans="1:22" s="6" customFormat="1" ht="12.75">
      <c r="A502" s="8"/>
      <c r="B502" s="747"/>
      <c r="C502" s="167"/>
      <c r="D502" s="152"/>
      <c r="E502" s="153"/>
      <c r="F502" s="220"/>
      <c r="G502" s="74"/>
      <c r="H502" s="154"/>
      <c r="I502" s="16"/>
      <c r="J502" s="806"/>
      <c r="K502" s="806"/>
      <c r="M502" s="375"/>
      <c r="N502" s="375"/>
      <c r="P502" s="882"/>
      <c r="Q502" s="882"/>
      <c r="S502" s="983"/>
      <c r="T502" s="983"/>
      <c r="U502" s="983"/>
      <c r="V502" s="983"/>
    </row>
    <row r="503" spans="1:22" s="6" customFormat="1" ht="18" customHeight="1">
      <c r="A503" s="14"/>
      <c r="B503" s="143">
        <f>B498+1</f>
        <v>4</v>
      </c>
      <c r="C503" s="155"/>
      <c r="D503" s="145" t="s">
        <v>20</v>
      </c>
      <c r="E503" s="146"/>
      <c r="F503" s="321"/>
      <c r="G503" s="83"/>
      <c r="H503" s="147">
        <f>SUBTOTAL(9,H504:H512)</f>
        <v>0</v>
      </c>
      <c r="I503" s="15"/>
      <c r="J503" s="779"/>
      <c r="K503" s="806"/>
      <c r="M503" s="375"/>
      <c r="N503" s="375"/>
      <c r="P503" s="882"/>
      <c r="Q503" s="882"/>
      <c r="S503" s="983"/>
      <c r="T503" s="983"/>
      <c r="U503" s="983"/>
      <c r="V503" s="983"/>
    </row>
    <row r="504" spans="1:22" s="6" customFormat="1" ht="12.75">
      <c r="A504" s="8"/>
      <c r="B504" s="733">
        <f>B503+0.1</f>
        <v>4.0999999999999996</v>
      </c>
      <c r="C504" s="98"/>
      <c r="D504" s="60" t="s">
        <v>49</v>
      </c>
      <c r="E504" s="73"/>
      <c r="F504" s="320"/>
      <c r="G504" s="74"/>
      <c r="H504" s="89">
        <f>SUBTOTAL(9,H505:H506)</f>
        <v>0</v>
      </c>
      <c r="I504" s="16"/>
      <c r="J504" s="806"/>
      <c r="K504" s="806"/>
      <c r="M504" s="375"/>
      <c r="N504" s="375"/>
      <c r="P504" s="882"/>
      <c r="Q504" s="882"/>
      <c r="S504" s="983"/>
      <c r="T504" s="983"/>
      <c r="U504" s="983"/>
      <c r="V504" s="983"/>
    </row>
    <row r="505" spans="1:22" s="20" customFormat="1" ht="12.75">
      <c r="A505" s="18"/>
      <c r="B505" s="737"/>
      <c r="C505" s="637" t="s">
        <v>39</v>
      </c>
      <c r="D505" s="91" t="s">
        <v>143</v>
      </c>
      <c r="E505" s="92" t="s">
        <v>7</v>
      </c>
      <c r="F505" s="183">
        <v>49.07</v>
      </c>
      <c r="G505" s="124"/>
      <c r="H505" s="94">
        <f>F505*G505</f>
        <v>0</v>
      </c>
      <c r="I505" s="19"/>
      <c r="J505" s="806"/>
      <c r="K505" s="806"/>
      <c r="M505" s="375"/>
      <c r="N505" s="375"/>
      <c r="P505" s="906"/>
      <c r="Q505" s="906"/>
      <c r="S505" s="983"/>
      <c r="T505" s="983"/>
      <c r="U505" s="983"/>
      <c r="V505" s="983"/>
    </row>
    <row r="506" spans="1:22" s="6" customFormat="1" ht="25.5">
      <c r="A506" s="8"/>
      <c r="B506" s="745"/>
      <c r="C506" s="637" t="s">
        <v>35</v>
      </c>
      <c r="D506" s="158" t="s">
        <v>176</v>
      </c>
      <c r="E506" s="127" t="s">
        <v>7</v>
      </c>
      <c r="F506" s="188">
        <v>1890</v>
      </c>
      <c r="G506" s="124"/>
      <c r="H506" s="151">
        <f>F506*G506</f>
        <v>0</v>
      </c>
      <c r="I506" s="16"/>
      <c r="J506" s="806"/>
      <c r="K506" s="806"/>
      <c r="M506" s="375"/>
      <c r="N506" s="375"/>
      <c r="P506" s="882"/>
      <c r="Q506" s="882"/>
      <c r="S506" s="983"/>
      <c r="T506" s="983"/>
      <c r="U506" s="983"/>
      <c r="V506" s="983"/>
    </row>
    <row r="507" spans="1:22" s="6" customFormat="1" ht="12.75">
      <c r="A507" s="8"/>
      <c r="B507" s="748">
        <v>4.2</v>
      </c>
      <c r="C507" s="168"/>
      <c r="D507" s="138" t="s">
        <v>118</v>
      </c>
      <c r="E507" s="139"/>
      <c r="F507" s="190"/>
      <c r="G507" s="88"/>
      <c r="H507" s="142">
        <f>SUBTOTAL(9,H508:H509)</f>
        <v>0</v>
      </c>
      <c r="I507" s="16"/>
      <c r="J507" s="806"/>
      <c r="K507" s="806"/>
      <c r="M507" s="375"/>
      <c r="N507" s="375"/>
      <c r="P507" s="882"/>
      <c r="Q507" s="882"/>
      <c r="S507" s="983"/>
      <c r="T507" s="983"/>
      <c r="U507" s="983"/>
      <c r="V507" s="983"/>
    </row>
    <row r="508" spans="1:22" s="6" customFormat="1" ht="12.75">
      <c r="A508" s="8"/>
      <c r="B508" s="745"/>
      <c r="C508" s="637" t="s">
        <v>39</v>
      </c>
      <c r="D508" s="150" t="s">
        <v>179</v>
      </c>
      <c r="E508" s="127" t="s">
        <v>12</v>
      </c>
      <c r="F508" s="188">
        <v>578.4</v>
      </c>
      <c r="G508" s="124"/>
      <c r="H508" s="151">
        <f>F508*G508</f>
        <v>0</v>
      </c>
      <c r="I508" s="16"/>
      <c r="J508" s="806"/>
      <c r="K508" s="806"/>
      <c r="M508" s="375"/>
      <c r="N508" s="375"/>
      <c r="P508" s="882"/>
      <c r="Q508" s="882"/>
      <c r="S508" s="983"/>
      <c r="T508" s="983"/>
      <c r="U508" s="983"/>
      <c r="V508" s="983"/>
    </row>
    <row r="509" spans="1:22" s="6" customFormat="1" ht="12.75">
      <c r="A509" s="8"/>
      <c r="B509" s="745"/>
      <c r="C509" s="637" t="s">
        <v>35</v>
      </c>
      <c r="D509" s="150" t="s">
        <v>180</v>
      </c>
      <c r="E509" s="127" t="s">
        <v>0</v>
      </c>
      <c r="F509" s="188">
        <v>48</v>
      </c>
      <c r="G509" s="124"/>
      <c r="H509" s="151">
        <f>F509*G509</f>
        <v>0</v>
      </c>
      <c r="I509" s="16"/>
      <c r="J509" s="806"/>
      <c r="K509" s="806"/>
      <c r="M509" s="375"/>
      <c r="N509" s="375"/>
      <c r="P509" s="882"/>
      <c r="Q509" s="882"/>
      <c r="S509" s="983"/>
      <c r="T509" s="983"/>
      <c r="U509" s="983"/>
      <c r="V509" s="983"/>
    </row>
    <row r="510" spans="1:22" s="6" customFormat="1" ht="12.75">
      <c r="A510" s="8"/>
      <c r="B510" s="748">
        <v>4.3</v>
      </c>
      <c r="C510" s="168"/>
      <c r="D510" s="138" t="s">
        <v>19</v>
      </c>
      <c r="E510" s="153"/>
      <c r="F510" s="220"/>
      <c r="G510" s="74"/>
      <c r="H510" s="142">
        <f>SUBTOTAL(9,H511:H512)</f>
        <v>0</v>
      </c>
      <c r="I510" s="16"/>
      <c r="J510" s="806"/>
      <c r="K510" s="806"/>
      <c r="M510" s="375"/>
      <c r="N510" s="375"/>
      <c r="P510" s="882"/>
      <c r="Q510" s="882"/>
      <c r="S510" s="983"/>
      <c r="T510" s="983"/>
      <c r="U510" s="983"/>
      <c r="V510" s="983"/>
    </row>
    <row r="511" spans="1:22" s="6" customFormat="1" ht="12.75">
      <c r="A511" s="8"/>
      <c r="B511" s="745"/>
      <c r="C511" s="637" t="s">
        <v>39</v>
      </c>
      <c r="D511" s="150" t="s">
        <v>173</v>
      </c>
      <c r="E511" s="127" t="s">
        <v>7</v>
      </c>
      <c r="F511" s="188">
        <v>646.79999999999995</v>
      </c>
      <c r="G511" s="74"/>
      <c r="H511" s="151">
        <f>F511*G511</f>
        <v>0</v>
      </c>
      <c r="I511" s="16"/>
      <c r="J511" s="806"/>
      <c r="K511" s="806"/>
      <c r="M511" s="375"/>
      <c r="N511" s="375"/>
      <c r="P511" s="882"/>
      <c r="Q511" s="882"/>
      <c r="S511" s="983"/>
      <c r="T511" s="983"/>
      <c r="U511" s="983"/>
      <c r="V511" s="983"/>
    </row>
    <row r="512" spans="1:22" s="6" customFormat="1" ht="18" customHeight="1">
      <c r="A512" s="14"/>
      <c r="B512" s="136"/>
      <c r="C512" s="137"/>
      <c r="D512" s="138"/>
      <c r="E512" s="139"/>
      <c r="F512" s="213"/>
      <c r="G512" s="88"/>
      <c r="H512" s="142"/>
      <c r="I512" s="15"/>
      <c r="J512" s="779"/>
      <c r="K512" s="806"/>
      <c r="M512" s="375"/>
      <c r="N512" s="375"/>
      <c r="P512" s="882"/>
      <c r="Q512" s="882"/>
      <c r="S512" s="983"/>
      <c r="T512" s="983"/>
      <c r="U512" s="983"/>
      <c r="V512" s="983"/>
    </row>
    <row r="513" spans="1:22" s="6" customFormat="1" ht="18" customHeight="1">
      <c r="A513" s="14"/>
      <c r="B513" s="160">
        <v>5</v>
      </c>
      <c r="C513" s="155"/>
      <c r="D513" s="145" t="s">
        <v>18</v>
      </c>
      <c r="E513" s="146"/>
      <c r="F513" s="321"/>
      <c r="G513" s="83"/>
      <c r="H513" s="147">
        <f>SUBTOTAL(9,H514:H524)</f>
        <v>0</v>
      </c>
      <c r="I513" s="15"/>
      <c r="J513" s="779"/>
      <c r="K513" s="806"/>
      <c r="M513" s="375"/>
      <c r="N513" s="375"/>
      <c r="P513" s="882"/>
      <c r="Q513" s="882"/>
      <c r="S513" s="983"/>
      <c r="T513" s="983"/>
      <c r="U513" s="983"/>
      <c r="V513" s="983"/>
    </row>
    <row r="514" spans="1:22" s="6" customFormat="1" ht="12.75">
      <c r="A514" s="8"/>
      <c r="B514" s="748">
        <v>5.0999999999999996</v>
      </c>
      <c r="C514" s="168"/>
      <c r="D514" s="138" t="s">
        <v>60</v>
      </c>
      <c r="E514" s="153"/>
      <c r="F514" s="220"/>
      <c r="G514" s="74"/>
      <c r="H514" s="142">
        <f>SUBTOTAL(9,H515:H524)</f>
        <v>0</v>
      </c>
      <c r="I514" s="16"/>
      <c r="J514" s="806"/>
      <c r="K514" s="806"/>
      <c r="M514" s="375"/>
      <c r="N514" s="375"/>
      <c r="P514" s="882"/>
      <c r="Q514" s="882"/>
      <c r="S514" s="983"/>
      <c r="T514" s="983"/>
      <c r="U514" s="983"/>
      <c r="V514" s="983"/>
    </row>
    <row r="515" spans="1:22" s="6" customFormat="1" ht="12.75">
      <c r="A515" s="8"/>
      <c r="B515" s="746"/>
      <c r="C515" s="637" t="s">
        <v>39</v>
      </c>
      <c r="D515" s="158" t="s">
        <v>124</v>
      </c>
      <c r="E515" s="127" t="s">
        <v>123</v>
      </c>
      <c r="F515" s="188">
        <v>5</v>
      </c>
      <c r="G515" s="124"/>
      <c r="H515" s="151">
        <f t="shared" ref="H515:H523" si="14">F515*G515</f>
        <v>0</v>
      </c>
      <c r="I515" s="16"/>
      <c r="J515" s="806"/>
      <c r="K515" s="806"/>
      <c r="M515" s="375"/>
      <c r="N515" s="375"/>
      <c r="P515" s="882"/>
      <c r="Q515" s="882"/>
      <c r="S515" s="983"/>
      <c r="T515" s="983"/>
      <c r="U515" s="983"/>
      <c r="V515" s="983"/>
    </row>
    <row r="516" spans="1:22" s="6" customFormat="1" ht="12.75">
      <c r="A516" s="8"/>
      <c r="B516" s="746"/>
      <c r="C516" s="637" t="s">
        <v>35</v>
      </c>
      <c r="D516" s="158" t="s">
        <v>125</v>
      </c>
      <c r="E516" s="127" t="s">
        <v>123</v>
      </c>
      <c r="F516" s="188">
        <v>1</v>
      </c>
      <c r="G516" s="124"/>
      <c r="H516" s="151">
        <f t="shared" si="14"/>
        <v>0</v>
      </c>
      <c r="I516" s="16"/>
      <c r="J516" s="806"/>
      <c r="K516" s="806"/>
      <c r="M516" s="375"/>
      <c r="N516" s="375"/>
      <c r="P516" s="882"/>
      <c r="Q516" s="882"/>
      <c r="S516" s="983"/>
      <c r="T516" s="983"/>
      <c r="U516" s="983"/>
      <c r="V516" s="983"/>
    </row>
    <row r="517" spans="1:22" s="6" customFormat="1" ht="12.75">
      <c r="A517" s="8"/>
      <c r="B517" s="745"/>
      <c r="C517" s="637" t="s">
        <v>203</v>
      </c>
      <c r="D517" s="158" t="s">
        <v>126</v>
      </c>
      <c r="E517" s="127" t="s">
        <v>123</v>
      </c>
      <c r="F517" s="188">
        <v>1</v>
      </c>
      <c r="G517" s="124"/>
      <c r="H517" s="151">
        <f t="shared" si="14"/>
        <v>0</v>
      </c>
      <c r="I517" s="16"/>
      <c r="J517" s="806"/>
      <c r="K517" s="806"/>
      <c r="M517" s="375"/>
      <c r="N517" s="375"/>
      <c r="P517" s="882"/>
      <c r="Q517" s="882"/>
      <c r="S517" s="983"/>
      <c r="T517" s="983"/>
      <c r="U517" s="983"/>
      <c r="V517" s="983"/>
    </row>
    <row r="518" spans="1:22" s="6" customFormat="1" ht="12.75">
      <c r="A518" s="8"/>
      <c r="B518" s="745"/>
      <c r="C518" s="637" t="s">
        <v>40</v>
      </c>
      <c r="D518" s="158" t="s">
        <v>127</v>
      </c>
      <c r="E518" s="127" t="s">
        <v>123</v>
      </c>
      <c r="F518" s="188">
        <v>7</v>
      </c>
      <c r="G518" s="124"/>
      <c r="H518" s="151">
        <f t="shared" si="14"/>
        <v>0</v>
      </c>
      <c r="I518" s="16"/>
      <c r="J518" s="806"/>
      <c r="K518" s="806"/>
      <c r="M518" s="375"/>
      <c r="N518" s="375"/>
      <c r="P518" s="882"/>
      <c r="Q518" s="882"/>
      <c r="S518" s="983"/>
      <c r="T518" s="983"/>
      <c r="U518" s="983"/>
      <c r="V518" s="983"/>
    </row>
    <row r="519" spans="1:22" s="6" customFormat="1" ht="12.75">
      <c r="A519" s="8"/>
      <c r="B519" s="745"/>
      <c r="C519" s="637" t="s">
        <v>41</v>
      </c>
      <c r="D519" s="158" t="s">
        <v>128</v>
      </c>
      <c r="E519" s="127" t="s">
        <v>123</v>
      </c>
      <c r="F519" s="188">
        <v>5</v>
      </c>
      <c r="G519" s="124"/>
      <c r="H519" s="151">
        <f t="shared" si="14"/>
        <v>0</v>
      </c>
      <c r="I519" s="16"/>
      <c r="J519" s="806"/>
      <c r="K519" s="806"/>
      <c r="M519" s="375"/>
      <c r="N519" s="375"/>
      <c r="P519" s="882"/>
      <c r="Q519" s="882"/>
      <c r="S519" s="983"/>
      <c r="T519" s="983"/>
      <c r="U519" s="983"/>
      <c r="V519" s="983"/>
    </row>
    <row r="520" spans="1:22" s="6" customFormat="1" ht="12.75">
      <c r="A520" s="8"/>
      <c r="B520" s="745"/>
      <c r="C520" s="86" t="s">
        <v>42</v>
      </c>
      <c r="D520" s="158" t="s">
        <v>129</v>
      </c>
      <c r="E520" s="127" t="s">
        <v>123</v>
      </c>
      <c r="F520" s="188">
        <v>1</v>
      </c>
      <c r="G520" s="124"/>
      <c r="H520" s="151">
        <f t="shared" si="14"/>
        <v>0</v>
      </c>
      <c r="I520" s="16"/>
      <c r="J520" s="806"/>
      <c r="K520" s="806"/>
      <c r="M520" s="375"/>
      <c r="N520" s="375"/>
      <c r="P520" s="882"/>
      <c r="Q520" s="882"/>
      <c r="S520" s="983"/>
      <c r="T520" s="983"/>
      <c r="U520" s="983"/>
      <c r="V520" s="983"/>
    </row>
    <row r="521" spans="1:22" s="6" customFormat="1" ht="12.75">
      <c r="A521" s="8"/>
      <c r="B521" s="745"/>
      <c r="C521" s="86" t="s">
        <v>43</v>
      </c>
      <c r="D521" s="158" t="s">
        <v>130</v>
      </c>
      <c r="E521" s="127" t="s">
        <v>123</v>
      </c>
      <c r="F521" s="188">
        <v>1</v>
      </c>
      <c r="G521" s="124"/>
      <c r="H521" s="151">
        <f t="shared" si="14"/>
        <v>0</v>
      </c>
      <c r="I521" s="16"/>
      <c r="J521" s="806"/>
      <c r="K521" s="806"/>
      <c r="M521" s="375"/>
      <c r="N521" s="375"/>
      <c r="P521" s="882"/>
      <c r="Q521" s="882"/>
      <c r="S521" s="983"/>
      <c r="T521" s="983"/>
      <c r="U521" s="983"/>
      <c r="V521" s="983"/>
    </row>
    <row r="522" spans="1:22" s="6" customFormat="1" ht="12.75">
      <c r="A522" s="8"/>
      <c r="B522" s="745"/>
      <c r="C522" s="86" t="s">
        <v>44</v>
      </c>
      <c r="D522" s="158" t="s">
        <v>131</v>
      </c>
      <c r="E522" s="127" t="s">
        <v>123</v>
      </c>
      <c r="F522" s="188">
        <v>2</v>
      </c>
      <c r="G522" s="124"/>
      <c r="H522" s="151">
        <f t="shared" si="14"/>
        <v>0</v>
      </c>
      <c r="I522" s="16"/>
      <c r="J522" s="806"/>
      <c r="K522" s="806"/>
      <c r="M522" s="375"/>
      <c r="N522" s="375"/>
      <c r="P522" s="882"/>
      <c r="Q522" s="882"/>
      <c r="S522" s="983"/>
      <c r="T522" s="983"/>
      <c r="U522" s="983"/>
      <c r="V522" s="983"/>
    </row>
    <row r="523" spans="1:22" s="6" customFormat="1" ht="12.75">
      <c r="A523" s="8"/>
      <c r="B523" s="745"/>
      <c r="C523" s="86" t="s">
        <v>45</v>
      </c>
      <c r="D523" s="158" t="s">
        <v>132</v>
      </c>
      <c r="E523" s="127" t="s">
        <v>123</v>
      </c>
      <c r="F523" s="188">
        <v>1</v>
      </c>
      <c r="G523" s="124"/>
      <c r="H523" s="151">
        <f t="shared" si="14"/>
        <v>0</v>
      </c>
      <c r="I523" s="16"/>
      <c r="J523" s="806"/>
      <c r="K523" s="806"/>
      <c r="M523" s="375"/>
      <c r="N523" s="375"/>
      <c r="P523" s="882"/>
      <c r="Q523" s="882"/>
      <c r="S523" s="983"/>
      <c r="T523" s="983"/>
      <c r="U523" s="983"/>
      <c r="V523" s="983"/>
    </row>
    <row r="524" spans="1:22" s="6" customFormat="1" ht="12.75">
      <c r="A524" s="8"/>
      <c r="B524" s="163"/>
      <c r="C524" s="166"/>
      <c r="D524" s="138"/>
      <c r="E524" s="139"/>
      <c r="F524" s="213"/>
      <c r="G524" s="88"/>
      <c r="H524" s="142"/>
      <c r="I524" s="16"/>
      <c r="J524" s="806"/>
      <c r="K524" s="806"/>
      <c r="M524" s="375"/>
      <c r="N524" s="375"/>
      <c r="P524" s="882"/>
      <c r="Q524" s="882"/>
      <c r="S524" s="983"/>
      <c r="T524" s="983"/>
      <c r="U524" s="983"/>
      <c r="V524" s="983"/>
    </row>
    <row r="525" spans="1:22" s="6" customFormat="1" ht="18" customHeight="1">
      <c r="A525" s="14"/>
      <c r="B525" s="143">
        <f>B513+1</f>
        <v>6</v>
      </c>
      <c r="C525" s="159"/>
      <c r="D525" s="145" t="s">
        <v>16</v>
      </c>
      <c r="E525" s="146"/>
      <c r="F525" s="321"/>
      <c r="G525" s="83"/>
      <c r="H525" s="147">
        <f>SUBTOTAL(9,H526:H549)</f>
        <v>0</v>
      </c>
      <c r="I525" s="15"/>
      <c r="J525" s="806"/>
      <c r="K525" s="806"/>
      <c r="M525" s="375"/>
      <c r="N525" s="375"/>
      <c r="P525" s="882"/>
      <c r="Q525" s="882"/>
      <c r="S525" s="983"/>
      <c r="T525" s="983"/>
      <c r="U525" s="983"/>
      <c r="V525" s="983"/>
    </row>
    <row r="526" spans="1:22" s="6" customFormat="1" ht="12.75">
      <c r="A526" s="8"/>
      <c r="B526" s="746">
        <f>B525+0.1</f>
        <v>6.1</v>
      </c>
      <c r="C526" s="166"/>
      <c r="D526" s="161" t="s">
        <v>50</v>
      </c>
      <c r="E526" s="153"/>
      <c r="F526" s="220"/>
      <c r="G526" s="74"/>
      <c r="H526" s="142">
        <f>SUBTOTAL(9,H527:H530)</f>
        <v>0</v>
      </c>
      <c r="I526" s="16"/>
      <c r="J526" s="806"/>
      <c r="K526" s="806"/>
      <c r="M526" s="375"/>
      <c r="N526" s="375"/>
      <c r="P526" s="882"/>
      <c r="Q526" s="882"/>
      <c r="S526" s="983"/>
      <c r="T526" s="983"/>
      <c r="U526" s="983"/>
      <c r="V526" s="983"/>
    </row>
    <row r="527" spans="1:22" s="6" customFormat="1" ht="51">
      <c r="A527" s="8"/>
      <c r="B527" s="745"/>
      <c r="C527" s="637" t="s">
        <v>39</v>
      </c>
      <c r="D527" s="101" t="s">
        <v>166</v>
      </c>
      <c r="E527" s="127" t="s">
        <v>7</v>
      </c>
      <c r="F527" s="188">
        <v>1133.05</v>
      </c>
      <c r="G527" s="124"/>
      <c r="H527" s="151">
        <f>F527*G527</f>
        <v>0</v>
      </c>
      <c r="I527" s="16"/>
      <c r="J527" s="806"/>
      <c r="K527" s="806"/>
      <c r="M527" s="375"/>
      <c r="N527" s="375"/>
      <c r="P527" s="882"/>
      <c r="Q527" s="882"/>
      <c r="S527" s="983"/>
      <c r="T527" s="983"/>
      <c r="U527" s="983"/>
      <c r="V527" s="983"/>
    </row>
    <row r="528" spans="1:22" s="6" customFormat="1" ht="38.25">
      <c r="A528" s="8"/>
      <c r="B528" s="745"/>
      <c r="C528" s="637" t="s">
        <v>35</v>
      </c>
      <c r="D528" s="158" t="s">
        <v>104</v>
      </c>
      <c r="E528" s="127" t="s">
        <v>7</v>
      </c>
      <c r="F528" s="188">
        <v>281.98</v>
      </c>
      <c r="G528" s="124"/>
      <c r="H528" s="151">
        <f>F528*G528</f>
        <v>0</v>
      </c>
      <c r="I528" s="16"/>
      <c r="J528" s="806"/>
      <c r="K528" s="806"/>
      <c r="M528" s="375"/>
      <c r="N528" s="375"/>
      <c r="P528" s="882"/>
      <c r="Q528" s="882"/>
      <c r="S528" s="983"/>
      <c r="T528" s="983"/>
      <c r="U528" s="983"/>
      <c r="V528" s="983"/>
    </row>
    <row r="529" spans="1:22" s="6" customFormat="1" ht="12.75">
      <c r="A529" s="8"/>
      <c r="B529" s="745"/>
      <c r="C529" s="637" t="s">
        <v>203</v>
      </c>
      <c r="D529" s="158" t="s">
        <v>85</v>
      </c>
      <c r="E529" s="127" t="s">
        <v>7</v>
      </c>
      <c r="F529" s="188">
        <v>75.239999999999995</v>
      </c>
      <c r="G529" s="124"/>
      <c r="H529" s="151">
        <f>F529*G529</f>
        <v>0</v>
      </c>
      <c r="I529" s="16"/>
      <c r="J529" s="806"/>
      <c r="K529" s="806"/>
      <c r="M529" s="375"/>
      <c r="N529" s="375"/>
      <c r="P529" s="882"/>
      <c r="Q529" s="882"/>
      <c r="S529" s="983"/>
      <c r="T529" s="983"/>
      <c r="U529" s="983"/>
      <c r="V529" s="983"/>
    </row>
    <row r="530" spans="1:22" s="6" customFormat="1" ht="12.75">
      <c r="A530" s="8"/>
      <c r="B530" s="745"/>
      <c r="C530" s="637" t="s">
        <v>40</v>
      </c>
      <c r="D530" s="158" t="s">
        <v>117</v>
      </c>
      <c r="E530" s="127" t="s">
        <v>79</v>
      </c>
      <c r="F530" s="188">
        <v>53</v>
      </c>
      <c r="G530" s="124"/>
      <c r="H530" s="151">
        <f>F530*G530</f>
        <v>0</v>
      </c>
      <c r="I530" s="16"/>
      <c r="J530" s="806"/>
      <c r="K530" s="806"/>
      <c r="M530" s="375"/>
      <c r="N530" s="375"/>
      <c r="P530" s="882"/>
      <c r="Q530" s="882"/>
      <c r="S530" s="983"/>
      <c r="T530" s="983"/>
      <c r="U530" s="983"/>
      <c r="V530" s="983"/>
    </row>
    <row r="531" spans="1:22" s="6" customFormat="1" ht="12.75">
      <c r="A531" s="8"/>
      <c r="B531" s="746">
        <f>B526+0.1</f>
        <v>6.2</v>
      </c>
      <c r="C531" s="166"/>
      <c r="D531" s="138" t="s">
        <v>133</v>
      </c>
      <c r="E531" s="153"/>
      <c r="F531" s="220"/>
      <c r="G531" s="74"/>
      <c r="H531" s="142">
        <f>SUBTOTAL(9,H532:H540)</f>
        <v>0</v>
      </c>
      <c r="I531" s="16"/>
      <c r="J531" s="806"/>
      <c r="K531" s="806"/>
      <c r="M531" s="375"/>
      <c r="N531" s="375"/>
      <c r="P531" s="882"/>
      <c r="Q531" s="882"/>
      <c r="S531" s="983"/>
      <c r="T531" s="983"/>
      <c r="U531" s="983"/>
      <c r="V531" s="983"/>
    </row>
    <row r="532" spans="1:22" s="6" customFormat="1" ht="44.25" customHeight="1">
      <c r="A532" s="8"/>
      <c r="B532" s="745"/>
      <c r="C532" s="637" t="s">
        <v>39</v>
      </c>
      <c r="D532" s="106" t="s">
        <v>181</v>
      </c>
      <c r="E532" s="127" t="s">
        <v>7</v>
      </c>
      <c r="F532" s="188">
        <v>116.08</v>
      </c>
      <c r="G532" s="88"/>
      <c r="H532" s="151">
        <f>F532*G532</f>
        <v>0</v>
      </c>
      <c r="I532" s="16"/>
      <c r="J532" s="806"/>
      <c r="K532" s="806"/>
      <c r="M532" s="375"/>
      <c r="N532" s="375"/>
      <c r="P532" s="882"/>
      <c r="Q532" s="882"/>
      <c r="S532" s="983"/>
      <c r="T532" s="983"/>
      <c r="U532" s="983"/>
      <c r="V532" s="983"/>
    </row>
    <row r="533" spans="1:22" s="133" customFormat="1" ht="25.5">
      <c r="B533" s="750"/>
      <c r="C533" s="637" t="s">
        <v>35</v>
      </c>
      <c r="D533" s="158" t="s">
        <v>113</v>
      </c>
      <c r="E533" s="127" t="s">
        <v>7</v>
      </c>
      <c r="F533" s="188">
        <v>170.26</v>
      </c>
      <c r="G533" s="88"/>
      <c r="H533" s="151">
        <f t="shared" ref="H533:H538" si="15">F533*G533</f>
        <v>0</v>
      </c>
      <c r="J533" s="43"/>
      <c r="K533" s="806"/>
      <c r="M533" s="1"/>
      <c r="N533" s="375"/>
      <c r="P533" s="43"/>
      <c r="Q533" s="43"/>
      <c r="S533" s="985"/>
      <c r="T533" s="985"/>
      <c r="U533" s="985"/>
      <c r="V533" s="985"/>
    </row>
    <row r="534" spans="1:22" s="6" customFormat="1" ht="12.75">
      <c r="A534" s="8"/>
      <c r="B534" s="745"/>
      <c r="C534" s="637" t="s">
        <v>203</v>
      </c>
      <c r="D534" s="158" t="s">
        <v>108</v>
      </c>
      <c r="E534" s="127" t="s">
        <v>7</v>
      </c>
      <c r="F534" s="188">
        <v>222.2</v>
      </c>
      <c r="G534" s="88"/>
      <c r="H534" s="151">
        <f t="shared" si="15"/>
        <v>0</v>
      </c>
      <c r="I534" s="16"/>
      <c r="J534" s="806"/>
      <c r="K534" s="806"/>
      <c r="M534" s="375"/>
      <c r="N534" s="375"/>
      <c r="P534" s="882"/>
      <c r="Q534" s="882"/>
      <c r="S534" s="983"/>
      <c r="T534" s="983"/>
      <c r="U534" s="983"/>
      <c r="V534" s="983"/>
    </row>
    <row r="535" spans="1:22" s="6" customFormat="1" ht="12.75">
      <c r="A535" s="8"/>
      <c r="B535" s="745"/>
      <c r="C535" s="637" t="s">
        <v>40</v>
      </c>
      <c r="D535" s="158" t="s">
        <v>139</v>
      </c>
      <c r="E535" s="127" t="s">
        <v>7</v>
      </c>
      <c r="F535" s="188">
        <v>55.38</v>
      </c>
      <c r="G535" s="88"/>
      <c r="H535" s="151">
        <f t="shared" si="15"/>
        <v>0</v>
      </c>
      <c r="I535" s="16"/>
      <c r="J535" s="806"/>
      <c r="K535" s="806"/>
      <c r="M535" s="375"/>
      <c r="N535" s="375"/>
      <c r="P535" s="882"/>
      <c r="Q535" s="882"/>
      <c r="S535" s="983"/>
      <c r="T535" s="983"/>
      <c r="U535" s="983"/>
      <c r="V535" s="983"/>
    </row>
    <row r="536" spans="1:22" s="6" customFormat="1" ht="12.75">
      <c r="A536" s="8"/>
      <c r="B536" s="745"/>
      <c r="C536" s="637" t="s">
        <v>41</v>
      </c>
      <c r="D536" s="158" t="s">
        <v>61</v>
      </c>
      <c r="E536" s="127" t="s">
        <v>7</v>
      </c>
      <c r="F536" s="188">
        <v>4.47</v>
      </c>
      <c r="G536" s="88"/>
      <c r="H536" s="151">
        <f t="shared" si="15"/>
        <v>0</v>
      </c>
      <c r="I536" s="16"/>
      <c r="J536" s="806"/>
      <c r="K536" s="806"/>
      <c r="M536" s="375"/>
      <c r="N536" s="375"/>
      <c r="P536" s="882"/>
      <c r="Q536" s="882"/>
      <c r="S536" s="983"/>
      <c r="T536" s="983"/>
      <c r="U536" s="983"/>
      <c r="V536" s="983"/>
    </row>
    <row r="537" spans="1:22" s="6" customFormat="1" ht="25.5">
      <c r="A537" s="8"/>
      <c r="B537" s="745"/>
      <c r="C537" s="86" t="s">
        <v>42</v>
      </c>
      <c r="D537" s="106" t="s">
        <v>169</v>
      </c>
      <c r="E537" s="127" t="s">
        <v>12</v>
      </c>
      <c r="F537" s="188">
        <v>94.85</v>
      </c>
      <c r="G537" s="88"/>
      <c r="H537" s="151">
        <f t="shared" si="15"/>
        <v>0</v>
      </c>
      <c r="I537" s="16"/>
      <c r="J537" s="806"/>
      <c r="K537" s="806"/>
      <c r="M537" s="375"/>
      <c r="N537" s="375"/>
      <c r="P537" s="882"/>
      <c r="Q537" s="882"/>
      <c r="S537" s="983"/>
      <c r="T537" s="983"/>
      <c r="U537" s="983"/>
      <c r="V537" s="983"/>
    </row>
    <row r="538" spans="1:22" s="6" customFormat="1" ht="12.75">
      <c r="A538" s="8"/>
      <c r="B538" s="745"/>
      <c r="C538" s="86" t="s">
        <v>43</v>
      </c>
      <c r="D538" s="150" t="s">
        <v>89</v>
      </c>
      <c r="E538" s="127" t="s">
        <v>12</v>
      </c>
      <c r="F538" s="188">
        <v>80.040000000000006</v>
      </c>
      <c r="G538" s="88"/>
      <c r="H538" s="151">
        <f t="shared" si="15"/>
        <v>0</v>
      </c>
      <c r="I538" s="16"/>
      <c r="J538" s="806"/>
      <c r="K538" s="806"/>
      <c r="M538" s="375"/>
      <c r="N538" s="375"/>
      <c r="P538" s="882"/>
      <c r="Q538" s="882"/>
      <c r="S538" s="983"/>
      <c r="T538" s="983"/>
      <c r="U538" s="983"/>
      <c r="V538" s="983"/>
    </row>
    <row r="539" spans="1:22" s="6" customFormat="1" ht="25.5">
      <c r="A539" s="8"/>
      <c r="B539" s="745"/>
      <c r="C539" s="86" t="s">
        <v>44</v>
      </c>
      <c r="D539" s="101" t="s">
        <v>116</v>
      </c>
      <c r="E539" s="127" t="s">
        <v>12</v>
      </c>
      <c r="F539" s="188">
        <v>43.59</v>
      </c>
      <c r="G539" s="74"/>
      <c r="H539" s="151">
        <f>F539*G539</f>
        <v>0</v>
      </c>
      <c r="I539" s="16"/>
      <c r="J539" s="806"/>
      <c r="K539" s="806"/>
      <c r="M539" s="375"/>
      <c r="N539" s="375"/>
      <c r="P539" s="882"/>
      <c r="Q539" s="882"/>
      <c r="S539" s="983"/>
      <c r="T539" s="983"/>
      <c r="U539" s="983"/>
      <c r="V539" s="983"/>
    </row>
    <row r="540" spans="1:22" ht="25.5">
      <c r="B540" s="735"/>
      <c r="C540" s="86" t="s">
        <v>45</v>
      </c>
      <c r="D540" s="158" t="s">
        <v>175</v>
      </c>
      <c r="E540" s="92" t="s">
        <v>7</v>
      </c>
      <c r="F540" s="178">
        <v>564.20000000000005</v>
      </c>
      <c r="G540" s="74"/>
      <c r="H540" s="94">
        <f>F540*G540</f>
        <v>0</v>
      </c>
      <c r="K540" s="806"/>
      <c r="N540" s="375"/>
    </row>
    <row r="541" spans="1:22" s="6" customFormat="1" ht="12.75">
      <c r="A541" s="8"/>
      <c r="B541" s="746">
        <f>B531+0.1</f>
        <v>6.3</v>
      </c>
      <c r="C541" s="168"/>
      <c r="D541" s="138" t="s">
        <v>62</v>
      </c>
      <c r="E541" s="139"/>
      <c r="F541" s="213"/>
      <c r="G541" s="88"/>
      <c r="H541" s="142">
        <f>SUBTOTAL(9,H542:H544)</f>
        <v>0</v>
      </c>
      <c r="I541" s="16"/>
      <c r="J541" s="806"/>
      <c r="K541" s="806"/>
      <c r="M541" s="375"/>
      <c r="N541" s="375"/>
      <c r="P541" s="882"/>
      <c r="Q541" s="882"/>
      <c r="S541" s="983"/>
      <c r="T541" s="983"/>
      <c r="U541" s="983"/>
      <c r="V541" s="983"/>
    </row>
    <row r="542" spans="1:22" s="6" customFormat="1" ht="25.5">
      <c r="A542" s="8"/>
      <c r="B542" s="745"/>
      <c r="C542" s="637" t="s">
        <v>39</v>
      </c>
      <c r="D542" s="158" t="s">
        <v>63</v>
      </c>
      <c r="E542" s="139" t="s">
        <v>7</v>
      </c>
      <c r="F542" s="190">
        <v>50.16</v>
      </c>
      <c r="G542" s="88"/>
      <c r="H542" s="151">
        <f>F542*G542</f>
        <v>0</v>
      </c>
      <c r="I542" s="16"/>
      <c r="J542" s="806"/>
      <c r="K542" s="806"/>
      <c r="M542" s="375"/>
      <c r="N542" s="375"/>
      <c r="P542" s="882"/>
      <c r="Q542" s="882"/>
      <c r="S542" s="983"/>
      <c r="T542" s="983"/>
      <c r="U542" s="983"/>
      <c r="V542" s="983"/>
    </row>
    <row r="543" spans="1:22" s="6" customFormat="1" ht="25.5">
      <c r="A543" s="8"/>
      <c r="B543" s="745"/>
      <c r="C543" s="637" t="s">
        <v>35</v>
      </c>
      <c r="D543" s="158" t="s">
        <v>110</v>
      </c>
      <c r="E543" s="139" t="s">
        <v>7</v>
      </c>
      <c r="F543" s="190">
        <v>2671.99</v>
      </c>
      <c r="G543" s="88"/>
      <c r="H543" s="151">
        <f>F543*G543</f>
        <v>0</v>
      </c>
      <c r="I543" s="16"/>
      <c r="J543" s="806"/>
      <c r="K543" s="806"/>
      <c r="M543" s="375"/>
      <c r="N543" s="375"/>
      <c r="P543" s="882"/>
      <c r="Q543" s="882"/>
      <c r="S543" s="983"/>
      <c r="T543" s="983"/>
      <c r="U543" s="983"/>
      <c r="V543" s="983"/>
    </row>
    <row r="544" spans="1:22" s="6" customFormat="1" ht="12.75">
      <c r="A544" s="8"/>
      <c r="B544" s="745"/>
      <c r="C544" s="637" t="s">
        <v>203</v>
      </c>
      <c r="D544" s="150" t="s">
        <v>64</v>
      </c>
      <c r="E544" s="139" t="s">
        <v>7</v>
      </c>
      <c r="F544" s="190">
        <v>33.590000000000003</v>
      </c>
      <c r="G544" s="88"/>
      <c r="H544" s="151">
        <f>F544*G544</f>
        <v>0</v>
      </c>
      <c r="I544" s="16"/>
      <c r="J544" s="806"/>
      <c r="K544" s="806"/>
      <c r="M544" s="375"/>
      <c r="N544" s="375"/>
      <c r="P544" s="882"/>
      <c r="Q544" s="882"/>
      <c r="S544" s="983"/>
      <c r="T544" s="983"/>
      <c r="U544" s="983"/>
      <c r="V544" s="983"/>
    </row>
    <row r="545" spans="1:22" s="6" customFormat="1" ht="12.75">
      <c r="A545" s="8"/>
      <c r="B545" s="746">
        <f>B541+0.1</f>
        <v>6.4</v>
      </c>
      <c r="C545" s="168"/>
      <c r="D545" s="138" t="s">
        <v>65</v>
      </c>
      <c r="E545" s="139"/>
      <c r="F545" s="213"/>
      <c r="G545" s="88"/>
      <c r="H545" s="142">
        <f>SUBTOTAL(9,H546:H548)</f>
        <v>0</v>
      </c>
      <c r="I545" s="16"/>
      <c r="J545" s="806"/>
      <c r="K545" s="806"/>
      <c r="M545" s="375"/>
      <c r="N545" s="375"/>
      <c r="P545" s="882"/>
      <c r="Q545" s="882"/>
      <c r="S545" s="983"/>
      <c r="T545" s="983"/>
      <c r="U545" s="983"/>
      <c r="V545" s="983"/>
    </row>
    <row r="546" spans="1:22" s="6" customFormat="1" ht="12.75">
      <c r="A546" s="8"/>
      <c r="B546" s="745"/>
      <c r="C546" s="637" t="s">
        <v>39</v>
      </c>
      <c r="D546" s="150" t="s">
        <v>66</v>
      </c>
      <c r="E546" s="139" t="s">
        <v>7</v>
      </c>
      <c r="F546" s="190">
        <v>2697.86</v>
      </c>
      <c r="G546" s="88"/>
      <c r="H546" s="151">
        <f>F546*G546</f>
        <v>0</v>
      </c>
      <c r="I546" s="16"/>
      <c r="J546" s="806"/>
      <c r="K546" s="806"/>
      <c r="M546" s="375"/>
      <c r="N546" s="375"/>
      <c r="P546" s="882"/>
      <c r="Q546" s="882"/>
      <c r="S546" s="983"/>
      <c r="T546" s="983"/>
      <c r="U546" s="983"/>
      <c r="V546" s="983"/>
    </row>
    <row r="547" spans="1:22" s="6" customFormat="1" ht="12.75">
      <c r="A547" s="8"/>
      <c r="B547" s="745"/>
      <c r="C547" s="637" t="s">
        <v>35</v>
      </c>
      <c r="D547" s="150" t="s">
        <v>67</v>
      </c>
      <c r="E547" s="139" t="s">
        <v>7</v>
      </c>
      <c r="F547" s="190">
        <v>302</v>
      </c>
      <c r="G547" s="88"/>
      <c r="H547" s="151">
        <f>F547*G547</f>
        <v>0</v>
      </c>
      <c r="I547" s="16"/>
      <c r="J547" s="806"/>
      <c r="K547" s="806"/>
      <c r="M547" s="375"/>
      <c r="N547" s="375"/>
      <c r="P547" s="882"/>
      <c r="Q547" s="882"/>
      <c r="S547" s="983"/>
      <c r="T547" s="983"/>
      <c r="U547" s="983"/>
      <c r="V547" s="983"/>
    </row>
    <row r="548" spans="1:22" s="6" customFormat="1" ht="12.75">
      <c r="A548" s="8"/>
      <c r="B548" s="745"/>
      <c r="C548" s="637" t="s">
        <v>203</v>
      </c>
      <c r="D548" s="150" t="s">
        <v>29</v>
      </c>
      <c r="E548" s="139" t="s">
        <v>7</v>
      </c>
      <c r="F548" s="190">
        <v>2755.74</v>
      </c>
      <c r="G548" s="88"/>
      <c r="H548" s="151">
        <f>F548*G548</f>
        <v>0</v>
      </c>
      <c r="I548" s="16"/>
      <c r="J548" s="806"/>
      <c r="K548" s="806"/>
      <c r="M548" s="375"/>
      <c r="N548" s="375"/>
      <c r="P548" s="882"/>
      <c r="Q548" s="882"/>
      <c r="S548" s="983"/>
      <c r="T548" s="983"/>
      <c r="U548" s="983"/>
      <c r="V548" s="983"/>
    </row>
    <row r="549" spans="1:22" s="6" customFormat="1" ht="12.75">
      <c r="A549" s="8"/>
      <c r="B549" s="747"/>
      <c r="C549" s="167"/>
      <c r="D549" s="152"/>
      <c r="E549" s="153"/>
      <c r="F549" s="220"/>
      <c r="G549" s="74"/>
      <c r="H549" s="154"/>
      <c r="I549" s="16"/>
      <c r="J549" s="806"/>
      <c r="K549" s="806"/>
      <c r="M549" s="375"/>
      <c r="N549" s="375"/>
      <c r="P549" s="882"/>
      <c r="Q549" s="882"/>
      <c r="S549" s="983"/>
      <c r="T549" s="983"/>
      <c r="U549" s="983"/>
      <c r="V549" s="983"/>
    </row>
    <row r="550" spans="1:22" s="6" customFormat="1" ht="18" customHeight="1">
      <c r="A550" s="14"/>
      <c r="B550" s="143">
        <f>B525+1</f>
        <v>7</v>
      </c>
      <c r="C550" s="159"/>
      <c r="D550" s="145" t="s">
        <v>11</v>
      </c>
      <c r="E550" s="146"/>
      <c r="F550" s="321"/>
      <c r="G550" s="83"/>
      <c r="H550" s="147">
        <f>SUBTOTAL(9,H551:H562)</f>
        <v>0</v>
      </c>
      <c r="I550" s="15"/>
      <c r="J550" s="779"/>
      <c r="K550" s="806"/>
      <c r="M550" s="375"/>
      <c r="N550" s="375"/>
      <c r="P550" s="882"/>
      <c r="Q550" s="882"/>
      <c r="S550" s="983"/>
      <c r="T550" s="983"/>
      <c r="U550" s="983"/>
      <c r="V550" s="983"/>
    </row>
    <row r="551" spans="1:22" s="6" customFormat="1" ht="18" customHeight="1">
      <c r="A551" s="14"/>
      <c r="B551" s="746">
        <f>B550+0.1</f>
        <v>7.1</v>
      </c>
      <c r="C551" s="162"/>
      <c r="D551" s="138" t="s">
        <v>68</v>
      </c>
      <c r="E551" s="139"/>
      <c r="F551" s="213"/>
      <c r="G551" s="88"/>
      <c r="H551" s="142">
        <f>SUBTOTAL(9,H552)</f>
        <v>0</v>
      </c>
      <c r="I551" s="15"/>
      <c r="J551" s="779"/>
      <c r="K551" s="806"/>
      <c r="M551" s="375"/>
      <c r="N551" s="375"/>
      <c r="P551" s="882"/>
      <c r="Q551" s="882"/>
      <c r="S551" s="983"/>
      <c r="T551" s="983"/>
      <c r="U551" s="983"/>
      <c r="V551" s="983"/>
    </row>
    <row r="552" spans="1:22" s="6" customFormat="1" ht="18" customHeight="1">
      <c r="A552" s="14"/>
      <c r="B552" s="163"/>
      <c r="C552" s="637" t="s">
        <v>39</v>
      </c>
      <c r="D552" s="150" t="s">
        <v>145</v>
      </c>
      <c r="E552" s="139" t="s">
        <v>7</v>
      </c>
      <c r="F552" s="190">
        <v>42.8</v>
      </c>
      <c r="G552" s="124"/>
      <c r="H552" s="151">
        <f>F552*G552</f>
        <v>0</v>
      </c>
      <c r="I552" s="15"/>
      <c r="J552" s="779"/>
      <c r="K552" s="806"/>
      <c r="M552" s="375"/>
      <c r="N552" s="375"/>
      <c r="P552" s="882"/>
      <c r="Q552" s="882"/>
      <c r="S552" s="983"/>
      <c r="T552" s="983"/>
      <c r="U552" s="983"/>
      <c r="V552" s="983"/>
    </row>
    <row r="553" spans="1:22" s="6" customFormat="1" ht="12.75">
      <c r="A553" s="8"/>
      <c r="B553" s="746">
        <f>B551+0.1</f>
        <v>7.2</v>
      </c>
      <c r="C553" s="168"/>
      <c r="D553" s="138" t="s">
        <v>9</v>
      </c>
      <c r="E553" s="153"/>
      <c r="F553" s="220"/>
      <c r="G553" s="74"/>
      <c r="H553" s="142">
        <f>SUBTOTAL(9,H554:H559)</f>
        <v>0</v>
      </c>
      <c r="I553" s="16"/>
      <c r="J553" s="806"/>
      <c r="K553" s="806"/>
      <c r="M553" s="375"/>
      <c r="N553" s="375"/>
      <c r="P553" s="882"/>
      <c r="Q553" s="882"/>
      <c r="S553" s="983"/>
      <c r="T553" s="983"/>
      <c r="U553" s="983"/>
      <c r="V553" s="983"/>
    </row>
    <row r="554" spans="1:22" s="6" customFormat="1" ht="12.75">
      <c r="A554" s="8"/>
      <c r="B554" s="745"/>
      <c r="C554" s="637" t="s">
        <v>39</v>
      </c>
      <c r="D554" s="150" t="s">
        <v>8</v>
      </c>
      <c r="E554" s="139" t="s">
        <v>7</v>
      </c>
      <c r="F554" s="188">
        <v>3.96</v>
      </c>
      <c r="G554" s="88"/>
      <c r="H554" s="151">
        <f t="shared" ref="H554:H559" si="16">F554*G554</f>
        <v>0</v>
      </c>
      <c r="I554" s="16"/>
      <c r="J554" s="806"/>
      <c r="K554" s="806"/>
      <c r="M554" s="375"/>
      <c r="N554" s="375"/>
      <c r="P554" s="882"/>
      <c r="Q554" s="882"/>
      <c r="S554" s="983"/>
      <c r="T554" s="983"/>
      <c r="U554" s="983"/>
      <c r="V554" s="983"/>
    </row>
    <row r="555" spans="1:22" s="6" customFormat="1" ht="12.75">
      <c r="A555" s="8"/>
      <c r="B555" s="745"/>
      <c r="C555" s="637" t="s">
        <v>35</v>
      </c>
      <c r="D555" s="150" t="s">
        <v>69</v>
      </c>
      <c r="E555" s="139" t="s">
        <v>0</v>
      </c>
      <c r="F555" s="190">
        <v>8</v>
      </c>
      <c r="G555" s="88"/>
      <c r="H555" s="151">
        <f t="shared" si="16"/>
        <v>0</v>
      </c>
      <c r="I555" s="16"/>
      <c r="J555" s="806"/>
      <c r="K555" s="806"/>
      <c r="M555" s="375"/>
      <c r="N555" s="375"/>
      <c r="P555" s="882"/>
      <c r="Q555" s="882"/>
      <c r="S555" s="983"/>
      <c r="T555" s="983"/>
      <c r="U555" s="983"/>
      <c r="V555" s="983"/>
    </row>
    <row r="556" spans="1:22" s="6" customFormat="1" ht="12.75">
      <c r="A556" s="8"/>
      <c r="B556" s="745"/>
      <c r="C556" s="637" t="s">
        <v>203</v>
      </c>
      <c r="D556" s="150" t="s">
        <v>6</v>
      </c>
      <c r="E556" s="139" t="s">
        <v>0</v>
      </c>
      <c r="F556" s="188">
        <v>4</v>
      </c>
      <c r="G556" s="88"/>
      <c r="H556" s="151">
        <f t="shared" si="16"/>
        <v>0</v>
      </c>
      <c r="I556" s="16"/>
      <c r="J556" s="806"/>
      <c r="K556" s="806"/>
      <c r="M556" s="375"/>
      <c r="N556" s="375"/>
      <c r="P556" s="882"/>
      <c r="Q556" s="882"/>
      <c r="S556" s="983"/>
      <c r="T556" s="983"/>
      <c r="U556" s="983"/>
      <c r="V556" s="983"/>
    </row>
    <row r="557" spans="1:22" s="6" customFormat="1" ht="12.75">
      <c r="A557" s="8"/>
      <c r="B557" s="745"/>
      <c r="C557" s="637" t="s">
        <v>40</v>
      </c>
      <c r="D557" s="150" t="s">
        <v>28</v>
      </c>
      <c r="E557" s="139" t="s">
        <v>0</v>
      </c>
      <c r="F557" s="188">
        <v>8</v>
      </c>
      <c r="G557" s="88"/>
      <c r="H557" s="151">
        <f t="shared" si="16"/>
        <v>0</v>
      </c>
      <c r="I557" s="16"/>
      <c r="J557" s="806"/>
      <c r="K557" s="806"/>
      <c r="M557" s="375"/>
      <c r="N557" s="375"/>
      <c r="P557" s="882"/>
      <c r="Q557" s="882"/>
      <c r="S557" s="983"/>
      <c r="T557" s="983"/>
      <c r="U557" s="983"/>
      <c r="V557" s="983"/>
    </row>
    <row r="558" spans="1:22" ht="15" customHeight="1">
      <c r="B558" s="734"/>
      <c r="C558" s="637" t="s">
        <v>41</v>
      </c>
      <c r="D558" s="91" t="s">
        <v>1</v>
      </c>
      <c r="E558" s="87" t="s">
        <v>0</v>
      </c>
      <c r="F558" s="182">
        <v>2</v>
      </c>
      <c r="G558" s="88"/>
      <c r="H558" s="94">
        <f t="shared" si="16"/>
        <v>0</v>
      </c>
      <c r="K558" s="806"/>
      <c r="N558" s="375"/>
    </row>
    <row r="559" spans="1:22" s="6" customFormat="1" ht="12.75">
      <c r="B559" s="840"/>
      <c r="C559" s="86" t="s">
        <v>42</v>
      </c>
      <c r="D559" s="165" t="s">
        <v>134</v>
      </c>
      <c r="E559" s="127" t="s">
        <v>0</v>
      </c>
      <c r="F559" s="188">
        <v>1</v>
      </c>
      <c r="G559" s="124"/>
      <c r="H559" s="151">
        <f t="shared" si="16"/>
        <v>0</v>
      </c>
      <c r="I559" s="16"/>
      <c r="J559" s="806"/>
      <c r="K559" s="806"/>
      <c r="M559" s="375"/>
      <c r="N559" s="375"/>
      <c r="P559" s="882"/>
      <c r="Q559" s="882"/>
      <c r="S559" s="983"/>
      <c r="T559" s="983"/>
      <c r="U559" s="983"/>
      <c r="V559" s="983"/>
    </row>
    <row r="560" spans="1:22" s="6" customFormat="1" ht="12.75">
      <c r="A560" s="8"/>
      <c r="B560" s="746">
        <f>B553+0.1</f>
        <v>7.3</v>
      </c>
      <c r="C560" s="166"/>
      <c r="D560" s="138" t="s">
        <v>78</v>
      </c>
      <c r="E560" s="139"/>
      <c r="F560" s="221"/>
      <c r="G560" s="88"/>
      <c r="H560" s="142">
        <f>SUBTOTAL(9,H561)</f>
        <v>0</v>
      </c>
      <c r="I560" s="16"/>
      <c r="J560" s="806"/>
      <c r="K560" s="806"/>
      <c r="M560" s="375"/>
      <c r="N560" s="375"/>
      <c r="P560" s="882"/>
      <c r="Q560" s="882"/>
      <c r="S560" s="983"/>
      <c r="T560" s="983"/>
      <c r="U560" s="983"/>
      <c r="V560" s="983"/>
    </row>
    <row r="561" spans="1:22" s="6" customFormat="1" ht="12.75">
      <c r="A561" s="8"/>
      <c r="B561" s="745"/>
      <c r="C561" s="637" t="s">
        <v>39</v>
      </c>
      <c r="D561" s="101" t="s">
        <v>178</v>
      </c>
      <c r="E561" s="139" t="s">
        <v>7</v>
      </c>
      <c r="F561" s="188">
        <v>530.61</v>
      </c>
      <c r="G561" s="88"/>
      <c r="H561" s="151">
        <f>F561*G561</f>
        <v>0</v>
      </c>
      <c r="I561" s="16"/>
      <c r="J561" s="806"/>
      <c r="K561" s="806"/>
      <c r="M561" s="375"/>
      <c r="N561" s="375"/>
      <c r="P561" s="882"/>
      <c r="Q561" s="882"/>
      <c r="S561" s="983"/>
      <c r="T561" s="983"/>
      <c r="U561" s="983"/>
      <c r="V561" s="983"/>
    </row>
    <row r="562" spans="1:22" s="6" customFormat="1" ht="12.75">
      <c r="A562" s="8"/>
      <c r="B562" s="747"/>
      <c r="C562" s="167"/>
      <c r="D562" s="152"/>
      <c r="E562" s="153"/>
      <c r="F562" s="220"/>
      <c r="G562" s="74"/>
      <c r="H562" s="154"/>
      <c r="I562" s="16"/>
      <c r="J562" s="806"/>
      <c r="K562" s="806"/>
      <c r="M562" s="375"/>
      <c r="N562" s="375"/>
      <c r="P562" s="882"/>
      <c r="Q562" s="882"/>
      <c r="S562" s="983"/>
      <c r="T562" s="983"/>
      <c r="U562" s="983"/>
      <c r="V562" s="983"/>
    </row>
    <row r="563" spans="1:22" s="6" customFormat="1" ht="18" customHeight="1">
      <c r="A563" s="14"/>
      <c r="B563" s="143">
        <f>B550+1</f>
        <v>8</v>
      </c>
      <c r="C563" s="159"/>
      <c r="D563" s="115" t="s">
        <v>807</v>
      </c>
      <c r="E563" s="146"/>
      <c r="F563" s="321"/>
      <c r="G563" s="83"/>
      <c r="H563" s="147">
        <f>SUBTOTAL(9,H564:H573)</f>
        <v>0</v>
      </c>
      <c r="I563" s="15"/>
      <c r="J563" s="779"/>
      <c r="K563" s="806"/>
      <c r="M563" s="375"/>
      <c r="N563" s="375"/>
      <c r="P563" s="882"/>
      <c r="Q563" s="882"/>
      <c r="S563" s="983"/>
      <c r="T563" s="983"/>
      <c r="U563" s="983"/>
      <c r="V563" s="983"/>
    </row>
    <row r="564" spans="1:22" s="6" customFormat="1" ht="12.75">
      <c r="B564" s="748">
        <f>B563+0.1</f>
        <v>8.1</v>
      </c>
      <c r="C564" s="169"/>
      <c r="D564" s="164" t="s">
        <v>70</v>
      </c>
      <c r="E564" s="153"/>
      <c r="F564" s="220"/>
      <c r="G564" s="74"/>
      <c r="H564" s="142">
        <f>SUBTOTAL(9,H565:H572)</f>
        <v>0</v>
      </c>
      <c r="I564" s="16"/>
      <c r="J564" s="806"/>
      <c r="K564" s="806"/>
      <c r="M564" s="375"/>
      <c r="N564" s="375"/>
      <c r="P564" s="882"/>
      <c r="Q564" s="882"/>
      <c r="S564" s="983"/>
      <c r="T564" s="983"/>
      <c r="U564" s="983"/>
      <c r="V564" s="983"/>
    </row>
    <row r="565" spans="1:22" s="6" customFormat="1" ht="12.75">
      <c r="B565" s="840"/>
      <c r="C565" s="835" t="s">
        <v>39</v>
      </c>
      <c r="D565" s="165" t="s">
        <v>71</v>
      </c>
      <c r="E565" s="127" t="s">
        <v>0</v>
      </c>
      <c r="F565" s="188">
        <v>8</v>
      </c>
      <c r="G565" s="124"/>
      <c r="H565" s="151">
        <f t="shared" ref="H565:H572" si="17">F565*G565</f>
        <v>0</v>
      </c>
      <c r="I565" s="16"/>
      <c r="J565" s="806"/>
      <c r="K565" s="806"/>
      <c r="M565" s="375"/>
      <c r="N565" s="375"/>
      <c r="P565" s="882"/>
      <c r="Q565" s="882"/>
      <c r="S565" s="983"/>
      <c r="T565" s="983"/>
      <c r="U565" s="983"/>
      <c r="V565" s="983"/>
    </row>
    <row r="566" spans="1:22" s="6" customFormat="1" ht="12.75">
      <c r="B566" s="840"/>
      <c r="C566" s="835" t="s">
        <v>35</v>
      </c>
      <c r="D566" s="165" t="s">
        <v>72</v>
      </c>
      <c r="E566" s="127" t="s">
        <v>0</v>
      </c>
      <c r="F566" s="188">
        <v>1</v>
      </c>
      <c r="G566" s="124"/>
      <c r="H566" s="151">
        <f t="shared" si="17"/>
        <v>0</v>
      </c>
      <c r="I566" s="16"/>
      <c r="J566" s="806"/>
      <c r="K566" s="806"/>
      <c r="M566" s="375"/>
      <c r="N566" s="375"/>
      <c r="P566" s="882"/>
      <c r="Q566" s="882"/>
      <c r="S566" s="983"/>
      <c r="T566" s="983"/>
      <c r="U566" s="983"/>
      <c r="V566" s="983"/>
    </row>
    <row r="567" spans="1:22" s="6" customFormat="1" ht="12.75">
      <c r="B567" s="840"/>
      <c r="C567" s="835" t="s">
        <v>203</v>
      </c>
      <c r="D567" s="165" t="s">
        <v>73</v>
      </c>
      <c r="E567" s="127" t="s">
        <v>0</v>
      </c>
      <c r="F567" s="188">
        <v>7</v>
      </c>
      <c r="G567" s="124"/>
      <c r="H567" s="151">
        <f t="shared" si="17"/>
        <v>0</v>
      </c>
      <c r="I567" s="16"/>
      <c r="J567" s="806"/>
      <c r="K567" s="806"/>
      <c r="M567" s="375"/>
      <c r="N567" s="375"/>
      <c r="P567" s="882"/>
      <c r="Q567" s="882"/>
      <c r="S567" s="983"/>
      <c r="T567" s="983"/>
      <c r="U567" s="983"/>
      <c r="V567" s="983"/>
    </row>
    <row r="568" spans="1:22" s="6" customFormat="1" ht="12.75">
      <c r="B568" s="840"/>
      <c r="C568" s="835" t="s">
        <v>40</v>
      </c>
      <c r="D568" s="165" t="s">
        <v>4</v>
      </c>
      <c r="E568" s="127" t="s">
        <v>0</v>
      </c>
      <c r="F568" s="188">
        <v>4</v>
      </c>
      <c r="G568" s="124"/>
      <c r="H568" s="151">
        <f t="shared" si="17"/>
        <v>0</v>
      </c>
      <c r="I568" s="16"/>
      <c r="J568" s="806"/>
      <c r="K568" s="806"/>
      <c r="M568" s="375"/>
      <c r="N568" s="375"/>
      <c r="P568" s="882"/>
      <c r="Q568" s="882"/>
      <c r="S568" s="983"/>
      <c r="T568" s="983"/>
      <c r="U568" s="983"/>
      <c r="V568" s="983"/>
    </row>
    <row r="569" spans="1:22" s="6" customFormat="1" ht="12.75">
      <c r="B569" s="840"/>
      <c r="C569" s="835" t="s">
        <v>41</v>
      </c>
      <c r="D569" s="165" t="s">
        <v>74</v>
      </c>
      <c r="E569" s="127" t="s">
        <v>0</v>
      </c>
      <c r="F569" s="188">
        <v>4</v>
      </c>
      <c r="G569" s="124"/>
      <c r="H569" s="151">
        <f t="shared" si="17"/>
        <v>0</v>
      </c>
      <c r="I569" s="16"/>
      <c r="J569" s="806"/>
      <c r="K569" s="806"/>
      <c r="M569" s="375"/>
      <c r="N569" s="375"/>
      <c r="P569" s="882"/>
      <c r="Q569" s="882"/>
      <c r="S569" s="983"/>
      <c r="T569" s="983"/>
      <c r="U569" s="983"/>
      <c r="V569" s="983"/>
    </row>
    <row r="570" spans="1:22" s="6" customFormat="1" ht="12.75">
      <c r="B570" s="840"/>
      <c r="C570" s="834" t="s">
        <v>42</v>
      </c>
      <c r="D570" s="165" t="s">
        <v>75</v>
      </c>
      <c r="E570" s="127" t="s">
        <v>0</v>
      </c>
      <c r="F570" s="188">
        <v>9</v>
      </c>
      <c r="G570" s="124"/>
      <c r="H570" s="151">
        <f t="shared" si="17"/>
        <v>0</v>
      </c>
      <c r="I570" s="16"/>
      <c r="J570" s="806"/>
      <c r="K570" s="806"/>
      <c r="M570" s="375"/>
      <c r="N570" s="375"/>
      <c r="P570" s="882"/>
      <c r="Q570" s="882"/>
      <c r="S570" s="983"/>
      <c r="T570" s="983"/>
      <c r="U570" s="983"/>
      <c r="V570" s="983"/>
    </row>
    <row r="571" spans="1:22" s="6" customFormat="1" ht="12.75">
      <c r="B571" s="840"/>
      <c r="C571" s="834" t="s">
        <v>43</v>
      </c>
      <c r="D571" s="165" t="s">
        <v>76</v>
      </c>
      <c r="E571" s="127" t="s">
        <v>0</v>
      </c>
      <c r="F571" s="188">
        <v>11</v>
      </c>
      <c r="G571" s="124"/>
      <c r="H571" s="151">
        <f t="shared" si="17"/>
        <v>0</v>
      </c>
      <c r="I571" s="16"/>
      <c r="J571" s="806"/>
      <c r="K571" s="806"/>
      <c r="M571" s="375"/>
      <c r="N571" s="375"/>
      <c r="P571" s="882"/>
      <c r="Q571" s="882"/>
      <c r="S571" s="983"/>
      <c r="T571" s="983"/>
      <c r="U571" s="983"/>
      <c r="V571" s="983"/>
    </row>
    <row r="572" spans="1:22" s="132" customFormat="1" ht="12.75">
      <c r="B572" s="840"/>
      <c r="C572" s="834" t="s">
        <v>44</v>
      </c>
      <c r="D572" s="165" t="s">
        <v>135</v>
      </c>
      <c r="E572" s="127" t="s">
        <v>0</v>
      </c>
      <c r="F572" s="188">
        <v>1</v>
      </c>
      <c r="G572" s="124"/>
      <c r="H572" s="151">
        <f t="shared" si="17"/>
        <v>0</v>
      </c>
      <c r="I572" s="135"/>
      <c r="J572" s="806"/>
      <c r="K572" s="806"/>
      <c r="M572" s="375"/>
      <c r="N572" s="375"/>
      <c r="P572" s="882"/>
      <c r="Q572" s="882"/>
      <c r="S572" s="983"/>
      <c r="T572" s="983"/>
      <c r="U572" s="983"/>
      <c r="V572" s="983"/>
    </row>
    <row r="573" spans="1:22" s="8" customFormat="1" ht="15" customHeight="1">
      <c r="A573" s="4"/>
      <c r="B573" s="842"/>
      <c r="C573" s="841"/>
      <c r="D573" s="141"/>
      <c r="E573" s="140"/>
      <c r="F573" s="192"/>
      <c r="G573" s="70"/>
      <c r="H573" s="142"/>
      <c r="I573" s="5"/>
      <c r="J573" s="777"/>
      <c r="K573" s="806"/>
      <c r="M573" s="123"/>
      <c r="N573" s="123"/>
      <c r="P573" s="902"/>
      <c r="Q573" s="902"/>
      <c r="S573" s="976"/>
      <c r="T573" s="976"/>
      <c r="U573" s="976"/>
      <c r="V573" s="976"/>
    </row>
    <row r="574" spans="1:22" s="8" customFormat="1" ht="15" customHeight="1">
      <c r="A574" s="4"/>
      <c r="B574" s="1588"/>
      <c r="C574" s="1589"/>
      <c r="D574" s="1590"/>
      <c r="E574" s="1591"/>
      <c r="F574" s="1592"/>
      <c r="G574" s="1593"/>
      <c r="H574" s="1594"/>
      <c r="I574" s="5"/>
      <c r="J574" s="777"/>
      <c r="K574" s="806"/>
      <c r="M574" s="123"/>
      <c r="N574" s="123"/>
      <c r="P574" s="902"/>
      <c r="Q574" s="902"/>
      <c r="S574" s="976"/>
      <c r="T574" s="976"/>
      <c r="U574" s="976"/>
      <c r="V574" s="976"/>
    </row>
    <row r="575" spans="1:22" s="12" customFormat="1" ht="15" customHeight="1">
      <c r="B575" s="732"/>
      <c r="C575" s="75"/>
      <c r="D575" s="76" t="s">
        <v>115</v>
      </c>
      <c r="E575" s="77"/>
      <c r="F575" s="180"/>
      <c r="G575" s="1434"/>
      <c r="H575" s="78">
        <f>SUBTOTAL(9,H576:H653)</f>
        <v>0</v>
      </c>
      <c r="I575" s="13"/>
      <c r="J575" s="782"/>
      <c r="K575" s="806"/>
      <c r="M575" s="864"/>
      <c r="N575" s="864"/>
      <c r="P575" s="783"/>
      <c r="Q575" s="783"/>
      <c r="S575" s="977"/>
      <c r="T575" s="977"/>
      <c r="U575" s="977"/>
      <c r="V575" s="977"/>
    </row>
    <row r="576" spans="1:22" ht="12.75">
      <c r="B576" s="744"/>
      <c r="C576" s="59"/>
      <c r="D576" s="119"/>
      <c r="E576" s="61"/>
      <c r="F576" s="187"/>
      <c r="G576" s="70"/>
      <c r="H576" s="89"/>
      <c r="K576" s="806"/>
    </row>
    <row r="577" spans="1:22" s="6" customFormat="1" ht="18" customHeight="1">
      <c r="A577" s="14"/>
      <c r="B577" s="143">
        <v>1</v>
      </c>
      <c r="C577" s="144"/>
      <c r="D577" s="145" t="s">
        <v>23</v>
      </c>
      <c r="E577" s="146"/>
      <c r="F577" s="189"/>
      <c r="G577" s="83"/>
      <c r="H577" s="147">
        <f>SUBTOTAL(9,H578:H580)</f>
        <v>0</v>
      </c>
      <c r="I577" s="15"/>
      <c r="J577" s="779"/>
      <c r="K577" s="806"/>
      <c r="M577" s="375"/>
      <c r="N577" s="375"/>
      <c r="P577" s="882"/>
      <c r="Q577" s="882"/>
      <c r="S577" s="983"/>
      <c r="T577" s="983"/>
      <c r="U577" s="983"/>
      <c r="V577" s="983"/>
    </row>
    <row r="578" spans="1:22" s="6" customFormat="1" ht="12.75">
      <c r="A578" s="8"/>
      <c r="B578" s="746">
        <f>B577+0.12</f>
        <v>1.1000000000000001</v>
      </c>
      <c r="C578" s="166"/>
      <c r="D578" s="138" t="s">
        <v>54</v>
      </c>
      <c r="E578" s="139"/>
      <c r="F578" s="956"/>
      <c r="G578" s="88"/>
      <c r="H578" s="142">
        <f>SUBTOTAL(9,H579:H579)</f>
        <v>0</v>
      </c>
      <c r="I578" s="16"/>
      <c r="J578" s="806"/>
      <c r="K578" s="806"/>
      <c r="M578" s="375"/>
      <c r="N578" s="375"/>
      <c r="P578" s="882"/>
      <c r="Q578" s="882"/>
      <c r="S578" s="983"/>
      <c r="T578" s="983"/>
      <c r="U578" s="983"/>
      <c r="V578" s="983"/>
    </row>
    <row r="579" spans="1:22" s="6" customFormat="1" ht="12.75">
      <c r="A579" s="8"/>
      <c r="B579" s="745"/>
      <c r="C579" s="637" t="s">
        <v>39</v>
      </c>
      <c r="D579" s="150" t="s">
        <v>55</v>
      </c>
      <c r="E579" s="127" t="s">
        <v>14</v>
      </c>
      <c r="F579" s="956">
        <v>0.26</v>
      </c>
      <c r="G579" s="124"/>
      <c r="H579" s="151">
        <f>F579*G579</f>
        <v>0</v>
      </c>
      <c r="I579" s="16"/>
      <c r="J579" s="806"/>
      <c r="K579" s="806"/>
      <c r="M579" s="375"/>
      <c r="N579" s="375"/>
      <c r="P579" s="882"/>
      <c r="Q579" s="882"/>
      <c r="S579" s="983"/>
      <c r="T579" s="983"/>
      <c r="U579" s="983"/>
      <c r="V579" s="983"/>
    </row>
    <row r="580" spans="1:22" s="6" customFormat="1" ht="12.75">
      <c r="A580" s="8"/>
      <c r="B580" s="734"/>
      <c r="C580" s="835"/>
      <c r="D580" s="848"/>
      <c r="E580" s="92"/>
      <c r="F580" s="956"/>
      <c r="G580" s="124"/>
      <c r="H580" s="876"/>
      <c r="I580" s="16"/>
      <c r="J580" s="806"/>
      <c r="K580" s="806"/>
      <c r="M580" s="375"/>
      <c r="N580" s="375"/>
      <c r="P580" s="882"/>
      <c r="Q580" s="882"/>
      <c r="S580" s="983"/>
      <c r="T580" s="983"/>
      <c r="U580" s="983"/>
      <c r="V580" s="983"/>
    </row>
    <row r="581" spans="1:22" s="6" customFormat="1" ht="18" customHeight="1">
      <c r="A581" s="14"/>
      <c r="B581" s="160">
        <v>2</v>
      </c>
      <c r="C581" s="155"/>
      <c r="D581" s="145" t="s">
        <v>30</v>
      </c>
      <c r="E581" s="146"/>
      <c r="F581" s="958"/>
      <c r="G581" s="83"/>
      <c r="H581" s="147">
        <f>SUBTOTAL(9,H582:H587)</f>
        <v>0</v>
      </c>
      <c r="I581" s="15"/>
      <c r="J581" s="779"/>
      <c r="K581" s="806"/>
      <c r="M581" s="375"/>
      <c r="N581" s="375"/>
      <c r="P581" s="882"/>
      <c r="Q581" s="882"/>
      <c r="S581" s="983"/>
      <c r="T581" s="983"/>
      <c r="U581" s="983"/>
      <c r="V581" s="983"/>
    </row>
    <row r="582" spans="1:22" s="6" customFormat="1" ht="12.75">
      <c r="A582" s="8"/>
      <c r="B582" s="746">
        <v>2.1</v>
      </c>
      <c r="C582" s="168"/>
      <c r="D582" s="138" t="s">
        <v>56</v>
      </c>
      <c r="E582" s="153"/>
      <c r="F582" s="957"/>
      <c r="G582" s="74"/>
      <c r="H582" s="142">
        <f>SUBTOTAL(9,H583:H584)</f>
        <v>0</v>
      </c>
      <c r="I582" s="16"/>
      <c r="J582" s="806"/>
      <c r="K582" s="806"/>
      <c r="M582" s="375"/>
      <c r="N582" s="375"/>
      <c r="P582" s="882"/>
      <c r="Q582" s="882"/>
      <c r="S582" s="983"/>
      <c r="T582" s="983"/>
      <c r="U582" s="983"/>
      <c r="V582" s="983"/>
    </row>
    <row r="583" spans="1:22" s="6" customFormat="1" ht="12.75">
      <c r="A583" s="8"/>
      <c r="B583" s="749"/>
      <c r="C583" s="637" t="s">
        <v>39</v>
      </c>
      <c r="D583" s="150" t="s">
        <v>80</v>
      </c>
      <c r="E583" s="127" t="s">
        <v>7</v>
      </c>
      <c r="F583" s="190">
        <v>1346.38</v>
      </c>
      <c r="G583" s="124"/>
      <c r="H583" s="151">
        <f>F583*G583</f>
        <v>0</v>
      </c>
      <c r="I583" s="16"/>
      <c r="J583" s="806"/>
      <c r="K583" s="806"/>
      <c r="M583" s="375"/>
      <c r="N583" s="375"/>
      <c r="P583" s="882"/>
      <c r="Q583" s="882"/>
      <c r="S583" s="983"/>
      <c r="T583" s="983"/>
      <c r="U583" s="983"/>
      <c r="V583" s="983"/>
    </row>
    <row r="584" spans="1:22" s="6" customFormat="1" ht="12.75">
      <c r="A584" s="8"/>
      <c r="B584" s="749"/>
      <c r="C584" s="637" t="s">
        <v>35</v>
      </c>
      <c r="D584" s="150" t="s">
        <v>170</v>
      </c>
      <c r="E584" s="127" t="s">
        <v>7</v>
      </c>
      <c r="F584" s="190">
        <v>436.09</v>
      </c>
      <c r="G584" s="124"/>
      <c r="H584" s="151">
        <f>F584*G584</f>
        <v>0</v>
      </c>
      <c r="I584" s="16"/>
      <c r="J584" s="806"/>
      <c r="K584" s="806"/>
      <c r="M584" s="375"/>
      <c r="N584" s="375"/>
      <c r="P584" s="882"/>
      <c r="Q584" s="882"/>
      <c r="S584" s="983"/>
      <c r="T584" s="983"/>
      <c r="U584" s="983"/>
      <c r="V584" s="983"/>
    </row>
    <row r="585" spans="1:22" s="6" customFormat="1" ht="12.75">
      <c r="A585" s="8"/>
      <c r="B585" s="746">
        <v>2.2000000000000002</v>
      </c>
      <c r="C585" s="169"/>
      <c r="D585" s="138" t="s">
        <v>57</v>
      </c>
      <c r="E585" s="139"/>
      <c r="F585" s="322"/>
      <c r="G585" s="88"/>
      <c r="H585" s="142">
        <f>SUBTOTAL(9,H586:H586)</f>
        <v>0</v>
      </c>
      <c r="I585" s="16"/>
      <c r="J585" s="806"/>
      <c r="K585" s="806"/>
      <c r="M585" s="375"/>
      <c r="N585" s="375"/>
      <c r="P585" s="882"/>
      <c r="Q585" s="882"/>
      <c r="S585" s="983"/>
      <c r="T585" s="983"/>
      <c r="U585" s="983"/>
      <c r="V585" s="983"/>
    </row>
    <row r="586" spans="1:22" s="6" customFormat="1" ht="25.5">
      <c r="A586" s="8"/>
      <c r="B586" s="749"/>
      <c r="C586" s="637" t="s">
        <v>39</v>
      </c>
      <c r="D586" s="158" t="s">
        <v>58</v>
      </c>
      <c r="E586" s="127" t="s">
        <v>7</v>
      </c>
      <c r="F586" s="190">
        <v>673.19</v>
      </c>
      <c r="G586" s="124"/>
      <c r="H586" s="151">
        <f>F586*G586</f>
        <v>0</v>
      </c>
      <c r="I586" s="16"/>
      <c r="J586" s="806"/>
      <c r="K586" s="806"/>
      <c r="M586" s="375"/>
      <c r="N586" s="375"/>
      <c r="P586" s="882"/>
      <c r="Q586" s="882"/>
      <c r="S586" s="983"/>
      <c r="T586" s="983"/>
      <c r="U586" s="983"/>
      <c r="V586" s="983"/>
    </row>
    <row r="587" spans="1:22" s="6" customFormat="1" ht="12.75">
      <c r="A587" s="8"/>
      <c r="B587" s="747"/>
      <c r="C587" s="167"/>
      <c r="D587" s="152"/>
      <c r="E587" s="153"/>
      <c r="F587" s="220"/>
      <c r="G587" s="74"/>
      <c r="H587" s="154"/>
      <c r="I587" s="16"/>
      <c r="J587" s="806"/>
      <c r="K587" s="806"/>
      <c r="M587" s="375"/>
      <c r="N587" s="375"/>
      <c r="P587" s="882"/>
      <c r="Q587" s="882"/>
      <c r="S587" s="983"/>
      <c r="T587" s="983"/>
      <c r="U587" s="983"/>
      <c r="V587" s="983"/>
    </row>
    <row r="588" spans="1:22" s="6" customFormat="1" ht="18" customHeight="1">
      <c r="A588" s="14"/>
      <c r="B588" s="143">
        <v>3</v>
      </c>
      <c r="C588" s="159"/>
      <c r="D588" s="145" t="s">
        <v>22</v>
      </c>
      <c r="E588" s="146"/>
      <c r="F588" s="321"/>
      <c r="G588" s="83"/>
      <c r="H588" s="147">
        <f>SUBTOTAL(9,H589:H591)</f>
        <v>0</v>
      </c>
      <c r="I588" s="15"/>
      <c r="J588" s="779"/>
      <c r="K588" s="806"/>
      <c r="M588" s="375"/>
      <c r="N588" s="375"/>
      <c r="P588" s="882"/>
      <c r="Q588" s="882"/>
      <c r="S588" s="983"/>
      <c r="T588" s="983"/>
      <c r="U588" s="983"/>
      <c r="V588" s="983"/>
    </row>
    <row r="589" spans="1:22" s="6" customFormat="1" ht="12.75">
      <c r="A589" s="8"/>
      <c r="B589" s="746">
        <f>B588+0.1</f>
        <v>3.1</v>
      </c>
      <c r="C589" s="166"/>
      <c r="D589" s="138" t="s">
        <v>59</v>
      </c>
      <c r="E589" s="139"/>
      <c r="F589" s="213"/>
      <c r="G589" s="88"/>
      <c r="H589" s="142">
        <f>SUBTOTAL(9,H590:H590)</f>
        <v>0</v>
      </c>
      <c r="I589" s="16"/>
      <c r="J589" s="806"/>
      <c r="K589" s="806"/>
      <c r="M589" s="375"/>
      <c r="N589" s="375"/>
      <c r="P589" s="882"/>
      <c r="Q589" s="882"/>
      <c r="S589" s="983"/>
      <c r="T589" s="983"/>
      <c r="U589" s="983"/>
      <c r="V589" s="983"/>
    </row>
    <row r="590" spans="1:22" s="6" customFormat="1" ht="25.5">
      <c r="A590" s="8"/>
      <c r="B590" s="751"/>
      <c r="C590" s="637" t="s">
        <v>39</v>
      </c>
      <c r="D590" s="158" t="s">
        <v>144</v>
      </c>
      <c r="E590" s="245" t="s">
        <v>5</v>
      </c>
      <c r="F590" s="193">
        <v>1</v>
      </c>
      <c r="G590" s="74"/>
      <c r="H590" s="151">
        <f>F590*G590</f>
        <v>0</v>
      </c>
      <c r="I590" s="16"/>
      <c r="J590" s="806"/>
      <c r="K590" s="806"/>
      <c r="M590" s="375"/>
      <c r="N590" s="375"/>
      <c r="P590" s="882"/>
      <c r="Q590" s="882"/>
      <c r="S590" s="983"/>
      <c r="T590" s="983"/>
      <c r="U590" s="983"/>
      <c r="V590" s="983"/>
    </row>
    <row r="591" spans="1:22" s="6" customFormat="1" ht="12.75">
      <c r="A591" s="8"/>
      <c r="B591" s="752"/>
      <c r="C591" s="210"/>
      <c r="D591" s="211"/>
      <c r="E591" s="212"/>
      <c r="F591" s="221"/>
      <c r="G591" s="1439"/>
      <c r="H591" s="214"/>
      <c r="I591" s="16"/>
      <c r="J591" s="806"/>
      <c r="K591" s="806"/>
      <c r="M591" s="375"/>
      <c r="N591" s="375"/>
      <c r="P591" s="882"/>
      <c r="Q591" s="882"/>
      <c r="S591" s="983"/>
      <c r="T591" s="983"/>
      <c r="U591" s="983"/>
      <c r="V591" s="983"/>
    </row>
    <row r="592" spans="1:22" s="6" customFormat="1" ht="18" customHeight="1">
      <c r="A592" s="14"/>
      <c r="B592" s="143">
        <v>4</v>
      </c>
      <c r="C592" s="155"/>
      <c r="D592" s="145" t="s">
        <v>20</v>
      </c>
      <c r="E592" s="146"/>
      <c r="F592" s="321"/>
      <c r="G592" s="83"/>
      <c r="H592" s="147">
        <f>SUBTOTAL(9,H593:H601)</f>
        <v>0</v>
      </c>
      <c r="I592" s="15"/>
      <c r="J592" s="779"/>
      <c r="K592" s="806"/>
      <c r="M592" s="375"/>
      <c r="N592" s="375"/>
      <c r="P592" s="882"/>
      <c r="Q592" s="882"/>
      <c r="S592" s="983"/>
      <c r="T592" s="983"/>
      <c r="U592" s="983"/>
      <c r="V592" s="983"/>
    </row>
    <row r="593" spans="1:22" s="6" customFormat="1" ht="12.75">
      <c r="A593" s="8"/>
      <c r="B593" s="748">
        <v>4.0999999999999996</v>
      </c>
      <c r="C593" s="168"/>
      <c r="D593" s="138" t="s">
        <v>49</v>
      </c>
      <c r="E593" s="153"/>
      <c r="F593" s="220"/>
      <c r="G593" s="74"/>
      <c r="H593" s="142">
        <f>SUBTOTAL(9,H594:H595)</f>
        <v>0</v>
      </c>
      <c r="I593" s="16"/>
      <c r="J593" s="806"/>
      <c r="K593" s="806"/>
      <c r="M593" s="375"/>
      <c r="N593" s="375"/>
      <c r="P593" s="882"/>
      <c r="Q593" s="882"/>
      <c r="S593" s="983"/>
      <c r="T593" s="983"/>
      <c r="U593" s="983"/>
      <c r="V593" s="983"/>
    </row>
    <row r="594" spans="1:22" s="6" customFormat="1" ht="25.5">
      <c r="A594" s="8"/>
      <c r="B594" s="745"/>
      <c r="C594" s="637" t="s">
        <v>39</v>
      </c>
      <c r="D594" s="158" t="s">
        <v>136</v>
      </c>
      <c r="E594" s="127" t="s">
        <v>7</v>
      </c>
      <c r="F594" s="188">
        <v>569.07000000000005</v>
      </c>
      <c r="G594" s="124"/>
      <c r="H594" s="151">
        <f>F594*G594</f>
        <v>0</v>
      </c>
      <c r="I594" s="16"/>
      <c r="J594" s="806"/>
      <c r="K594" s="806"/>
      <c r="M594" s="375"/>
      <c r="N594" s="375"/>
      <c r="P594" s="882"/>
      <c r="Q594" s="882"/>
      <c r="S594" s="983"/>
      <c r="T594" s="983"/>
      <c r="U594" s="983"/>
      <c r="V594" s="983"/>
    </row>
    <row r="595" spans="1:22" s="20" customFormat="1" ht="12.75">
      <c r="A595" s="18"/>
      <c r="B595" s="753"/>
      <c r="C595" s="637" t="s">
        <v>35</v>
      </c>
      <c r="D595" s="91" t="s">
        <v>143</v>
      </c>
      <c r="E595" s="92" t="s">
        <v>7</v>
      </c>
      <c r="F595" s="183">
        <v>20.52</v>
      </c>
      <c r="G595" s="124"/>
      <c r="H595" s="94">
        <f>F595*G595</f>
        <v>0</v>
      </c>
      <c r="I595" s="19"/>
      <c r="J595" s="806"/>
      <c r="K595" s="806"/>
      <c r="M595" s="375"/>
      <c r="N595" s="375"/>
      <c r="P595" s="906"/>
      <c r="Q595" s="906"/>
      <c r="S595" s="983"/>
      <c r="T595" s="983"/>
      <c r="U595" s="983"/>
      <c r="V595" s="983"/>
    </row>
    <row r="596" spans="1:22" s="6" customFormat="1" ht="12.75">
      <c r="A596" s="8"/>
      <c r="B596" s="748">
        <v>4.2</v>
      </c>
      <c r="C596" s="168"/>
      <c r="D596" s="138" t="s">
        <v>118</v>
      </c>
      <c r="E596" s="139"/>
      <c r="F596" s="213"/>
      <c r="G596" s="88"/>
      <c r="H596" s="142">
        <f>SUBTOTAL(9,H597:H600)</f>
        <v>0</v>
      </c>
      <c r="I596" s="16"/>
      <c r="J596" s="806"/>
      <c r="K596" s="806"/>
      <c r="M596" s="375"/>
      <c r="N596" s="375"/>
      <c r="P596" s="882"/>
      <c r="Q596" s="882"/>
      <c r="S596" s="983"/>
      <c r="T596" s="983"/>
      <c r="U596" s="983"/>
      <c r="V596" s="983"/>
    </row>
    <row r="597" spans="1:22" s="6" customFormat="1" ht="12.75">
      <c r="A597" s="8"/>
      <c r="B597" s="745"/>
      <c r="C597" s="637" t="s">
        <v>39</v>
      </c>
      <c r="D597" s="150" t="s">
        <v>153</v>
      </c>
      <c r="E597" s="127" t="s">
        <v>154</v>
      </c>
      <c r="F597" s="188">
        <v>1</v>
      </c>
      <c r="G597" s="124"/>
      <c r="H597" s="151">
        <f>F597*G597</f>
        <v>0</v>
      </c>
      <c r="I597" s="16"/>
      <c r="J597" s="806"/>
      <c r="K597" s="806"/>
      <c r="M597" s="375"/>
      <c r="N597" s="375"/>
      <c r="P597" s="882"/>
      <c r="Q597" s="882"/>
      <c r="S597" s="983"/>
      <c r="T597" s="983"/>
      <c r="U597" s="983"/>
      <c r="V597" s="983"/>
    </row>
    <row r="598" spans="1:22" s="6" customFormat="1" ht="12.75">
      <c r="A598" s="8"/>
      <c r="B598" s="745"/>
      <c r="C598" s="637" t="s">
        <v>35</v>
      </c>
      <c r="D598" s="150" t="s">
        <v>34</v>
      </c>
      <c r="E598" s="127" t="s">
        <v>12</v>
      </c>
      <c r="F598" s="188">
        <v>17</v>
      </c>
      <c r="G598" s="124"/>
      <c r="H598" s="151">
        <f>F598*G598</f>
        <v>0</v>
      </c>
      <c r="I598" s="16"/>
      <c r="J598" s="806"/>
      <c r="K598" s="806"/>
      <c r="M598" s="375"/>
      <c r="N598" s="375"/>
      <c r="P598" s="882"/>
      <c r="Q598" s="882"/>
      <c r="S598" s="983"/>
      <c r="T598" s="983"/>
      <c r="U598" s="983"/>
      <c r="V598" s="983"/>
    </row>
    <row r="599" spans="1:22" s="6" customFormat="1" ht="12.75">
      <c r="A599" s="8"/>
      <c r="B599" s="745"/>
      <c r="C599" s="637" t="s">
        <v>203</v>
      </c>
      <c r="D599" s="150" t="s">
        <v>179</v>
      </c>
      <c r="E599" s="127" t="s">
        <v>12</v>
      </c>
      <c r="F599" s="188">
        <v>825.6</v>
      </c>
      <c r="G599" s="124"/>
      <c r="H599" s="151">
        <f>F599*G599</f>
        <v>0</v>
      </c>
      <c r="I599" s="16"/>
      <c r="J599" s="806"/>
      <c r="K599" s="806"/>
      <c r="M599" s="375"/>
      <c r="N599" s="375"/>
      <c r="P599" s="882"/>
      <c r="Q599" s="882"/>
      <c r="S599" s="983"/>
      <c r="T599" s="983"/>
      <c r="U599" s="983"/>
      <c r="V599" s="983"/>
    </row>
    <row r="600" spans="1:22" s="6" customFormat="1" ht="12.75">
      <c r="A600" s="8"/>
      <c r="B600" s="745"/>
      <c r="C600" s="637" t="s">
        <v>40</v>
      </c>
      <c r="D600" s="150" t="s">
        <v>180</v>
      </c>
      <c r="E600" s="127" t="s">
        <v>0</v>
      </c>
      <c r="F600" s="188">
        <v>48</v>
      </c>
      <c r="G600" s="124"/>
      <c r="H600" s="151">
        <f>F600*G600</f>
        <v>0</v>
      </c>
      <c r="I600" s="16"/>
      <c r="J600" s="806"/>
      <c r="K600" s="806"/>
      <c r="M600" s="375"/>
      <c r="N600" s="375"/>
      <c r="P600" s="882"/>
      <c r="Q600" s="882"/>
      <c r="S600" s="983"/>
      <c r="T600" s="983"/>
      <c r="U600" s="983"/>
      <c r="V600" s="983"/>
    </row>
    <row r="601" spans="1:22" s="6" customFormat="1" ht="12.75">
      <c r="A601" s="8"/>
      <c r="B601" s="754"/>
      <c r="C601" s="216"/>
      <c r="D601" s="217"/>
      <c r="E601" s="218"/>
      <c r="F601" s="220"/>
      <c r="G601" s="1440"/>
      <c r="H601" s="219"/>
      <c r="I601" s="16"/>
      <c r="J601" s="806"/>
      <c r="K601" s="806"/>
      <c r="M601" s="375"/>
      <c r="N601" s="375"/>
      <c r="P601" s="882"/>
      <c r="Q601" s="882"/>
      <c r="S601" s="983"/>
      <c r="T601" s="983"/>
      <c r="U601" s="983"/>
      <c r="V601" s="983"/>
    </row>
    <row r="602" spans="1:22" s="6" customFormat="1" ht="18" customHeight="1">
      <c r="A602" s="14"/>
      <c r="B602" s="143">
        <v>5</v>
      </c>
      <c r="C602" s="155"/>
      <c r="D602" s="145" t="s">
        <v>18</v>
      </c>
      <c r="E602" s="146"/>
      <c r="F602" s="321"/>
      <c r="G602" s="83"/>
      <c r="H602" s="147">
        <f>SUBTOTAL(9,H603:H609)</f>
        <v>0</v>
      </c>
      <c r="I602" s="15"/>
      <c r="J602" s="779"/>
      <c r="K602" s="806"/>
      <c r="M602" s="375"/>
      <c r="N602" s="375"/>
      <c r="P602" s="882"/>
      <c r="Q602" s="882"/>
      <c r="S602" s="983"/>
      <c r="T602" s="983"/>
      <c r="U602" s="983"/>
      <c r="V602" s="983"/>
    </row>
    <row r="603" spans="1:22" s="6" customFormat="1" ht="12.75">
      <c r="A603" s="8"/>
      <c r="B603" s="746">
        <v>5.0999999999999996</v>
      </c>
      <c r="C603" s="168"/>
      <c r="D603" s="138" t="s">
        <v>60</v>
      </c>
      <c r="E603" s="153"/>
      <c r="F603" s="220"/>
      <c r="G603" s="124"/>
      <c r="H603" s="142">
        <f>SUBTOTAL(9,H604:H608)</f>
        <v>0</v>
      </c>
      <c r="I603" s="16"/>
      <c r="J603" s="806"/>
      <c r="K603" s="806"/>
      <c r="M603" s="375"/>
      <c r="N603" s="375"/>
      <c r="P603" s="882"/>
      <c r="Q603" s="882"/>
      <c r="S603" s="983"/>
      <c r="T603" s="983"/>
      <c r="U603" s="983"/>
      <c r="V603" s="983"/>
    </row>
    <row r="604" spans="1:22" s="6" customFormat="1" ht="12.75">
      <c r="A604" s="8"/>
      <c r="B604" s="746"/>
      <c r="C604" s="637" t="s">
        <v>39</v>
      </c>
      <c r="D604" s="158" t="s">
        <v>127</v>
      </c>
      <c r="E604" s="127" t="s">
        <v>123</v>
      </c>
      <c r="F604" s="188">
        <v>3</v>
      </c>
      <c r="G604" s="124"/>
      <c r="H604" s="151">
        <f>F604*G604</f>
        <v>0</v>
      </c>
      <c r="I604" s="16"/>
      <c r="J604" s="806"/>
      <c r="K604" s="806"/>
      <c r="M604" s="375"/>
      <c r="N604" s="375"/>
      <c r="P604" s="882"/>
      <c r="Q604" s="882"/>
      <c r="S604" s="983"/>
      <c r="T604" s="983"/>
      <c r="U604" s="983"/>
      <c r="V604" s="983"/>
    </row>
    <row r="605" spans="1:22" s="6" customFormat="1" ht="12.75">
      <c r="A605" s="8"/>
      <c r="B605" s="746"/>
      <c r="C605" s="637" t="s">
        <v>35</v>
      </c>
      <c r="D605" s="158" t="s">
        <v>129</v>
      </c>
      <c r="E605" s="127" t="s">
        <v>123</v>
      </c>
      <c r="F605" s="188">
        <v>1</v>
      </c>
      <c r="G605" s="124"/>
      <c r="H605" s="151">
        <f>F605*G605</f>
        <v>0</v>
      </c>
      <c r="I605" s="16"/>
      <c r="J605" s="806"/>
      <c r="K605" s="806"/>
      <c r="M605" s="375"/>
      <c r="N605" s="375"/>
      <c r="P605" s="882"/>
      <c r="Q605" s="882"/>
      <c r="S605" s="983"/>
      <c r="T605" s="983"/>
      <c r="U605" s="983"/>
      <c r="V605" s="983"/>
    </row>
    <row r="606" spans="1:22" s="6" customFormat="1" ht="12.75">
      <c r="A606" s="8"/>
      <c r="B606" s="745"/>
      <c r="C606" s="637" t="s">
        <v>203</v>
      </c>
      <c r="D606" s="158" t="s">
        <v>130</v>
      </c>
      <c r="E606" s="127" t="s">
        <v>123</v>
      </c>
      <c r="F606" s="188">
        <v>2</v>
      </c>
      <c r="G606" s="124"/>
      <c r="H606" s="151">
        <f>F606*G606</f>
        <v>0</v>
      </c>
      <c r="I606" s="16"/>
      <c r="J606" s="806"/>
      <c r="K606" s="806"/>
      <c r="M606" s="375"/>
      <c r="N606" s="375"/>
      <c r="P606" s="882"/>
      <c r="Q606" s="882"/>
      <c r="S606" s="983"/>
      <c r="T606" s="983"/>
      <c r="U606" s="983"/>
      <c r="V606" s="983"/>
    </row>
    <row r="607" spans="1:22" s="6" customFormat="1" ht="12.75">
      <c r="A607" s="8"/>
      <c r="B607" s="745"/>
      <c r="C607" s="637" t="s">
        <v>40</v>
      </c>
      <c r="D607" s="158" t="s">
        <v>131</v>
      </c>
      <c r="E607" s="127" t="s">
        <v>123</v>
      </c>
      <c r="F607" s="188">
        <v>1</v>
      </c>
      <c r="G607" s="124"/>
      <c r="H607" s="151">
        <f>F607*G607</f>
        <v>0</v>
      </c>
      <c r="I607" s="16"/>
      <c r="J607" s="806"/>
      <c r="K607" s="806"/>
      <c r="M607" s="375"/>
      <c r="N607" s="375"/>
      <c r="P607" s="882"/>
      <c r="Q607" s="882"/>
      <c r="S607" s="983"/>
      <c r="T607" s="983"/>
      <c r="U607" s="983"/>
      <c r="V607" s="983"/>
    </row>
    <row r="608" spans="1:22" s="6" customFormat="1" ht="12.75">
      <c r="A608" s="8"/>
      <c r="B608" s="745"/>
      <c r="C608" s="637" t="s">
        <v>41</v>
      </c>
      <c r="D608" s="158" t="s">
        <v>128</v>
      </c>
      <c r="E608" s="127" t="s">
        <v>123</v>
      </c>
      <c r="F608" s="188">
        <v>4</v>
      </c>
      <c r="G608" s="124"/>
      <c r="H608" s="151">
        <f>F608*G608</f>
        <v>0</v>
      </c>
      <c r="I608" s="16"/>
      <c r="J608" s="806"/>
      <c r="K608" s="806"/>
      <c r="M608" s="375"/>
      <c r="N608" s="375"/>
      <c r="P608" s="882"/>
      <c r="Q608" s="882"/>
      <c r="S608" s="983"/>
      <c r="T608" s="983"/>
      <c r="U608" s="983"/>
      <c r="V608" s="983"/>
    </row>
    <row r="609" spans="1:22" s="6" customFormat="1" ht="12.75">
      <c r="A609" s="8"/>
      <c r="B609" s="755"/>
      <c r="C609" s="206"/>
      <c r="D609" s="207"/>
      <c r="E609" s="208"/>
      <c r="F609" s="213"/>
      <c r="G609" s="1441"/>
      <c r="H609" s="209"/>
      <c r="I609" s="16"/>
      <c r="J609" s="806"/>
      <c r="K609" s="806"/>
      <c r="M609" s="375"/>
      <c r="N609" s="375"/>
      <c r="P609" s="882"/>
      <c r="Q609" s="882"/>
      <c r="S609" s="983"/>
      <c r="T609" s="983"/>
      <c r="U609" s="983"/>
      <c r="V609" s="983"/>
    </row>
    <row r="610" spans="1:22" s="6" customFormat="1" ht="18" customHeight="1">
      <c r="A610" s="14"/>
      <c r="B610" s="143">
        <v>6</v>
      </c>
      <c r="C610" s="159"/>
      <c r="D610" s="145" t="s">
        <v>16</v>
      </c>
      <c r="E610" s="146"/>
      <c r="F610" s="321"/>
      <c r="G610" s="83"/>
      <c r="H610" s="147">
        <f>SUBTOTAL(9,H611:H632)</f>
        <v>0</v>
      </c>
      <c r="I610" s="15"/>
      <c r="J610" s="779"/>
      <c r="K610" s="806"/>
      <c r="M610" s="375"/>
      <c r="N610" s="375"/>
      <c r="P610" s="882"/>
      <c r="Q610" s="882"/>
      <c r="S610" s="983"/>
      <c r="T610" s="983"/>
      <c r="U610" s="983"/>
      <c r="V610" s="983"/>
    </row>
    <row r="611" spans="1:22" s="6" customFormat="1" ht="12.75">
      <c r="A611" s="8"/>
      <c r="B611" s="746">
        <v>6.1</v>
      </c>
      <c r="C611" s="166"/>
      <c r="D611" s="161" t="s">
        <v>50</v>
      </c>
      <c r="E611" s="153"/>
      <c r="F611" s="220"/>
      <c r="G611" s="74"/>
      <c r="H611" s="142">
        <f>SUBTOTAL(9,H612:H616)</f>
        <v>0</v>
      </c>
      <c r="I611" s="16"/>
      <c r="J611" s="806"/>
      <c r="K611" s="806"/>
      <c r="M611" s="375"/>
      <c r="N611" s="375"/>
      <c r="P611" s="882"/>
      <c r="Q611" s="882"/>
      <c r="S611" s="983"/>
      <c r="T611" s="983"/>
      <c r="U611" s="983"/>
      <c r="V611" s="983"/>
    </row>
    <row r="612" spans="1:22" s="6" customFormat="1" ht="38.25">
      <c r="A612" s="8"/>
      <c r="B612" s="745"/>
      <c r="C612" s="637" t="s">
        <v>39</v>
      </c>
      <c r="D612" s="158" t="s">
        <v>104</v>
      </c>
      <c r="E612" s="127" t="s">
        <v>7</v>
      </c>
      <c r="F612" s="188">
        <v>166.99</v>
      </c>
      <c r="G612" s="124"/>
      <c r="H612" s="151">
        <f t="shared" ref="H612:H616" si="18">F612*G612</f>
        <v>0</v>
      </c>
      <c r="I612" s="16"/>
      <c r="J612" s="806"/>
      <c r="K612" s="806"/>
      <c r="M612" s="375"/>
      <c r="N612" s="375"/>
      <c r="P612" s="882"/>
      <c r="Q612" s="882"/>
      <c r="S612" s="983"/>
      <c r="T612" s="983"/>
      <c r="U612" s="983"/>
      <c r="V612" s="983"/>
    </row>
    <row r="613" spans="1:22" s="6" customFormat="1" ht="12.75">
      <c r="A613" s="8"/>
      <c r="B613" s="157"/>
      <c r="C613" s="637" t="s">
        <v>35</v>
      </c>
      <c r="D613" s="158" t="s">
        <v>85</v>
      </c>
      <c r="E613" s="127" t="s">
        <v>7</v>
      </c>
      <c r="F613" s="188">
        <v>317.45999999999998</v>
      </c>
      <c r="G613" s="124"/>
      <c r="H613" s="151">
        <f t="shared" si="18"/>
        <v>0</v>
      </c>
      <c r="I613" s="16"/>
      <c r="J613" s="806"/>
      <c r="K613" s="806"/>
      <c r="M613" s="375"/>
      <c r="N613" s="375"/>
      <c r="P613" s="882"/>
      <c r="Q613" s="882"/>
      <c r="S613" s="983"/>
      <c r="T613" s="983"/>
      <c r="U613" s="983"/>
      <c r="V613" s="983"/>
    </row>
    <row r="614" spans="1:22" s="6" customFormat="1" ht="12.75">
      <c r="A614" s="8"/>
      <c r="B614" s="149"/>
      <c r="C614" s="637" t="s">
        <v>203</v>
      </c>
      <c r="D614" s="158" t="s">
        <v>86</v>
      </c>
      <c r="E614" s="127" t="s">
        <v>7</v>
      </c>
      <c r="F614" s="188">
        <v>868.7</v>
      </c>
      <c r="G614" s="124"/>
      <c r="H614" s="151">
        <f t="shared" si="18"/>
        <v>0</v>
      </c>
      <c r="I614" s="16"/>
      <c r="J614" s="806"/>
      <c r="K614" s="806"/>
      <c r="M614" s="375"/>
      <c r="N614" s="375"/>
      <c r="P614" s="882"/>
      <c r="Q614" s="882"/>
      <c r="S614" s="983"/>
      <c r="T614" s="983"/>
      <c r="U614" s="983"/>
      <c r="V614" s="983"/>
    </row>
    <row r="615" spans="1:22" s="6" customFormat="1" ht="12.75">
      <c r="A615" s="8"/>
      <c r="B615" s="149"/>
      <c r="C615" s="637" t="s">
        <v>40</v>
      </c>
      <c r="D615" s="158" t="s">
        <v>137</v>
      </c>
      <c r="E615" s="127" t="s">
        <v>7</v>
      </c>
      <c r="F615" s="188">
        <v>154.29</v>
      </c>
      <c r="G615" s="124"/>
      <c r="H615" s="151">
        <f t="shared" si="18"/>
        <v>0</v>
      </c>
      <c r="I615" s="16"/>
      <c r="J615" s="806"/>
      <c r="K615" s="806"/>
      <c r="M615" s="375"/>
      <c r="N615" s="375"/>
      <c r="P615" s="882"/>
      <c r="Q615" s="882"/>
      <c r="S615" s="983"/>
      <c r="T615" s="983"/>
      <c r="U615" s="983"/>
      <c r="V615" s="983"/>
    </row>
    <row r="616" spans="1:22" s="6" customFormat="1" ht="12.75">
      <c r="A616" s="8"/>
      <c r="B616" s="149"/>
      <c r="C616" s="637" t="s">
        <v>41</v>
      </c>
      <c r="D616" s="158" t="s">
        <v>142</v>
      </c>
      <c r="E616" s="127" t="s">
        <v>7</v>
      </c>
      <c r="F616" s="188">
        <v>646.65</v>
      </c>
      <c r="G616" s="124"/>
      <c r="H616" s="151">
        <f t="shared" si="18"/>
        <v>0</v>
      </c>
      <c r="I616" s="16"/>
      <c r="J616" s="806"/>
      <c r="K616" s="806"/>
      <c r="M616" s="375"/>
      <c r="N616" s="375"/>
      <c r="P616" s="882"/>
      <c r="Q616" s="882"/>
      <c r="S616" s="983"/>
      <c r="T616" s="983"/>
      <c r="U616" s="983"/>
      <c r="V616" s="983"/>
    </row>
    <row r="617" spans="1:22" s="6" customFormat="1" ht="12.75">
      <c r="A617" s="8"/>
      <c r="B617" s="148">
        <v>6.2</v>
      </c>
      <c r="C617" s="166"/>
      <c r="D617" s="138" t="s">
        <v>133</v>
      </c>
      <c r="E617" s="153"/>
      <c r="F617" s="220"/>
      <c r="G617" s="74"/>
      <c r="H617" s="142">
        <f>SUBTOTAL(9,H618:H623)</f>
        <v>0</v>
      </c>
      <c r="I617" s="16"/>
      <c r="J617" s="806"/>
      <c r="K617" s="806"/>
      <c r="M617" s="375"/>
      <c r="N617" s="375"/>
      <c r="P617" s="882"/>
      <c r="Q617" s="882"/>
      <c r="S617" s="983"/>
      <c r="T617" s="983"/>
      <c r="U617" s="983"/>
      <c r="V617" s="983"/>
    </row>
    <row r="618" spans="1:22" s="6" customFormat="1" ht="38.25">
      <c r="A618" s="8"/>
      <c r="B618" s="157"/>
      <c r="C618" s="637" t="s">
        <v>39</v>
      </c>
      <c r="D618" s="106" t="s">
        <v>181</v>
      </c>
      <c r="E618" s="127" t="s">
        <v>7</v>
      </c>
      <c r="F618" s="188">
        <v>50.4</v>
      </c>
      <c r="G618" s="88"/>
      <c r="H618" s="151">
        <f t="shared" ref="H618:H623" si="19">F618*G618</f>
        <v>0</v>
      </c>
      <c r="I618" s="16"/>
      <c r="J618" s="806"/>
      <c r="K618" s="806"/>
      <c r="M618" s="375"/>
      <c r="N618" s="375"/>
      <c r="P618" s="882"/>
      <c r="Q618" s="882"/>
      <c r="S618" s="983"/>
      <c r="T618" s="983"/>
      <c r="U618" s="983"/>
      <c r="V618" s="983"/>
    </row>
    <row r="619" spans="1:22" s="6" customFormat="1" ht="12.75">
      <c r="A619" s="8"/>
      <c r="B619" s="149"/>
      <c r="C619" s="637" t="s">
        <v>35</v>
      </c>
      <c r="D619" s="150" t="s">
        <v>61</v>
      </c>
      <c r="E619" s="127" t="s">
        <v>7</v>
      </c>
      <c r="F619" s="190">
        <v>3.14</v>
      </c>
      <c r="G619" s="88"/>
      <c r="H619" s="151">
        <f t="shared" si="19"/>
        <v>0</v>
      </c>
      <c r="I619" s="16"/>
      <c r="J619" s="806"/>
      <c r="K619" s="806"/>
      <c r="M619" s="375"/>
      <c r="N619" s="375"/>
      <c r="P619" s="882"/>
      <c r="Q619" s="882"/>
      <c r="S619" s="983"/>
      <c r="T619" s="983"/>
      <c r="U619" s="983"/>
      <c r="V619" s="983"/>
    </row>
    <row r="620" spans="1:22" s="6" customFormat="1" ht="12.75">
      <c r="A620" s="8"/>
      <c r="B620" s="149"/>
      <c r="C620" s="637" t="s">
        <v>203</v>
      </c>
      <c r="D620" s="150" t="s">
        <v>89</v>
      </c>
      <c r="E620" s="127" t="s">
        <v>12</v>
      </c>
      <c r="F620" s="188">
        <v>42.24</v>
      </c>
      <c r="G620" s="88"/>
      <c r="H620" s="151">
        <f t="shared" si="19"/>
        <v>0</v>
      </c>
      <c r="I620" s="16"/>
      <c r="J620" s="806"/>
      <c r="K620" s="806"/>
      <c r="M620" s="375"/>
      <c r="N620" s="375"/>
      <c r="P620" s="882"/>
      <c r="Q620" s="882"/>
      <c r="S620" s="983"/>
      <c r="T620" s="983"/>
      <c r="U620" s="983"/>
      <c r="V620" s="983"/>
    </row>
    <row r="621" spans="1:22" s="6" customFormat="1" ht="12.75">
      <c r="A621" s="8"/>
      <c r="B621" s="149"/>
      <c r="C621" s="637" t="s">
        <v>40</v>
      </c>
      <c r="D621" s="150" t="s">
        <v>138</v>
      </c>
      <c r="E621" s="127" t="s">
        <v>12</v>
      </c>
      <c r="F621" s="188">
        <v>243</v>
      </c>
      <c r="G621" s="88"/>
      <c r="H621" s="151">
        <f t="shared" si="19"/>
        <v>0</v>
      </c>
      <c r="I621" s="16"/>
      <c r="J621" s="806"/>
      <c r="K621" s="806"/>
      <c r="M621" s="375"/>
      <c r="N621" s="375"/>
      <c r="P621" s="882"/>
      <c r="Q621" s="882"/>
      <c r="S621" s="983"/>
      <c r="T621" s="983"/>
      <c r="U621" s="983"/>
      <c r="V621" s="983"/>
    </row>
    <row r="622" spans="1:22" s="6" customFormat="1" ht="25.5">
      <c r="A622" s="8"/>
      <c r="B622" s="149"/>
      <c r="C622" s="637" t="s">
        <v>41</v>
      </c>
      <c r="D622" s="158" t="s">
        <v>141</v>
      </c>
      <c r="E622" s="127" t="s">
        <v>12</v>
      </c>
      <c r="F622" s="188">
        <v>231.14</v>
      </c>
      <c r="G622" s="74"/>
      <c r="H622" s="151">
        <f t="shared" si="19"/>
        <v>0</v>
      </c>
      <c r="I622" s="16"/>
      <c r="J622" s="806"/>
      <c r="K622" s="806"/>
      <c r="M622" s="375"/>
      <c r="N622" s="375"/>
      <c r="P622" s="882"/>
      <c r="Q622" s="882"/>
      <c r="S622" s="983"/>
      <c r="T622" s="983"/>
      <c r="U622" s="983"/>
      <c r="V622" s="983"/>
    </row>
    <row r="623" spans="1:22" ht="25.5">
      <c r="B623" s="71"/>
      <c r="C623" s="86" t="s">
        <v>42</v>
      </c>
      <c r="D623" s="158" t="s">
        <v>175</v>
      </c>
      <c r="E623" s="92" t="s">
        <v>7</v>
      </c>
      <c r="F623" s="178">
        <v>36</v>
      </c>
      <c r="G623" s="74"/>
      <c r="H623" s="94">
        <f t="shared" si="19"/>
        <v>0</v>
      </c>
      <c r="K623" s="806"/>
      <c r="M623" s="375"/>
      <c r="N623" s="375"/>
    </row>
    <row r="624" spans="1:22" s="6" customFormat="1" ht="12.75">
      <c r="A624" s="8"/>
      <c r="B624" s="148">
        <v>6.3</v>
      </c>
      <c r="C624" s="168"/>
      <c r="D624" s="138" t="s">
        <v>62</v>
      </c>
      <c r="E624" s="139"/>
      <c r="F624" s="213"/>
      <c r="G624" s="88"/>
      <c r="H624" s="142">
        <f>SUBTOTAL(9,H625:H627)</f>
        <v>0</v>
      </c>
      <c r="I624" s="16"/>
      <c r="J624" s="806"/>
      <c r="K624" s="806"/>
      <c r="M624" s="375"/>
      <c r="N624" s="375"/>
      <c r="P624" s="882"/>
      <c r="Q624" s="882"/>
      <c r="S624" s="983"/>
      <c r="T624" s="983"/>
      <c r="U624" s="983"/>
      <c r="V624" s="983"/>
    </row>
    <row r="625" spans="1:22" s="6" customFormat="1" ht="25.5">
      <c r="A625" s="8"/>
      <c r="B625" s="157"/>
      <c r="C625" s="637" t="s">
        <v>39</v>
      </c>
      <c r="D625" s="158" t="s">
        <v>63</v>
      </c>
      <c r="E625" s="139" t="s">
        <v>7</v>
      </c>
      <c r="F625" s="190">
        <v>21.24</v>
      </c>
      <c r="G625" s="88"/>
      <c r="H625" s="151">
        <f>F625*G625</f>
        <v>0</v>
      </c>
      <c r="I625" s="16"/>
      <c r="J625" s="806"/>
      <c r="K625" s="806"/>
      <c r="M625" s="1"/>
      <c r="N625" s="375"/>
      <c r="P625" s="882"/>
      <c r="Q625" s="882"/>
      <c r="S625" s="983"/>
      <c r="T625" s="983"/>
      <c r="U625" s="983"/>
      <c r="V625" s="983"/>
    </row>
    <row r="626" spans="1:22" s="6" customFormat="1" ht="25.5">
      <c r="A626" s="8"/>
      <c r="B626" s="149"/>
      <c r="C626" s="637" t="s">
        <v>35</v>
      </c>
      <c r="D626" s="158" t="s">
        <v>110</v>
      </c>
      <c r="E626" s="139" t="s">
        <v>7</v>
      </c>
      <c r="F626" s="190">
        <v>117.49</v>
      </c>
      <c r="G626" s="88"/>
      <c r="H626" s="151">
        <f>F626*G626</f>
        <v>0</v>
      </c>
      <c r="I626" s="16"/>
      <c r="J626" s="806"/>
      <c r="K626" s="806"/>
      <c r="M626" s="375"/>
      <c r="N626" s="375"/>
      <c r="P626" s="882"/>
      <c r="Q626" s="882"/>
      <c r="S626" s="983"/>
      <c r="T626" s="983"/>
      <c r="U626" s="983"/>
      <c r="V626" s="983"/>
    </row>
    <row r="627" spans="1:22" s="6" customFormat="1" ht="12.75">
      <c r="A627" s="8"/>
      <c r="B627" s="149"/>
      <c r="C627" s="637" t="s">
        <v>203</v>
      </c>
      <c r="D627" s="91" t="s">
        <v>101</v>
      </c>
      <c r="E627" s="139" t="s">
        <v>7</v>
      </c>
      <c r="F627" s="190">
        <v>48.25</v>
      </c>
      <c r="G627" s="88"/>
      <c r="H627" s="151">
        <f>F627*G627</f>
        <v>0</v>
      </c>
      <c r="I627" s="16"/>
      <c r="J627" s="806"/>
      <c r="K627" s="806"/>
      <c r="M627" s="375"/>
      <c r="N627" s="375"/>
      <c r="P627" s="882"/>
      <c r="Q627" s="882"/>
      <c r="S627" s="983"/>
      <c r="T627" s="983"/>
      <c r="U627" s="983"/>
      <c r="V627" s="983"/>
    </row>
    <row r="628" spans="1:22" s="6" customFormat="1" ht="12.75">
      <c r="A628" s="8"/>
      <c r="B628" s="148">
        <v>6.4</v>
      </c>
      <c r="C628" s="168"/>
      <c r="D628" s="138" t="s">
        <v>65</v>
      </c>
      <c r="E628" s="139"/>
      <c r="F628" s="213"/>
      <c r="G628" s="88"/>
      <c r="H628" s="142">
        <f>SUBTOTAL(9,H629:H631)</f>
        <v>0</v>
      </c>
      <c r="I628" s="16"/>
      <c r="J628" s="806"/>
      <c r="K628" s="806"/>
      <c r="M628" s="375"/>
      <c r="N628" s="375"/>
      <c r="P628" s="882"/>
      <c r="Q628" s="882"/>
      <c r="S628" s="983"/>
      <c r="T628" s="983"/>
      <c r="U628" s="983"/>
      <c r="V628" s="983"/>
    </row>
    <row r="629" spans="1:22" s="6" customFormat="1" ht="12.75">
      <c r="A629" s="8"/>
      <c r="B629" s="149"/>
      <c r="C629" s="637" t="s">
        <v>39</v>
      </c>
      <c r="D629" s="150" t="s">
        <v>66</v>
      </c>
      <c r="E629" s="139" t="s">
        <v>7</v>
      </c>
      <c r="F629" s="190">
        <v>416.99</v>
      </c>
      <c r="G629" s="88"/>
      <c r="H629" s="151">
        <f>F629*G629</f>
        <v>0</v>
      </c>
      <c r="I629" s="16"/>
      <c r="J629" s="806"/>
      <c r="K629" s="806"/>
      <c r="M629" s="375"/>
      <c r="N629" s="375"/>
      <c r="P629" s="882"/>
      <c r="Q629" s="882"/>
      <c r="S629" s="983"/>
      <c r="T629" s="983"/>
      <c r="U629" s="983"/>
      <c r="V629" s="983"/>
    </row>
    <row r="630" spans="1:22" s="6" customFormat="1" ht="12.75">
      <c r="A630" s="8"/>
      <c r="B630" s="149"/>
      <c r="C630" s="637" t="s">
        <v>35</v>
      </c>
      <c r="D630" s="150" t="s">
        <v>67</v>
      </c>
      <c r="E630" s="139" t="s">
        <v>7</v>
      </c>
      <c r="F630" s="190">
        <v>1028.99</v>
      </c>
      <c r="G630" s="88"/>
      <c r="H630" s="151">
        <f>F630*G630</f>
        <v>0</v>
      </c>
      <c r="I630" s="16"/>
      <c r="J630" s="806"/>
      <c r="K630" s="806"/>
      <c r="M630" s="375"/>
      <c r="N630" s="375"/>
      <c r="P630" s="882"/>
      <c r="Q630" s="882"/>
      <c r="S630" s="983"/>
      <c r="T630" s="983"/>
      <c r="U630" s="983"/>
      <c r="V630" s="983"/>
    </row>
    <row r="631" spans="1:22" s="6" customFormat="1" ht="12.75">
      <c r="A631" s="8"/>
      <c r="B631" s="149"/>
      <c r="C631" s="637" t="s">
        <v>203</v>
      </c>
      <c r="D631" s="150" t="s">
        <v>29</v>
      </c>
      <c r="E631" s="139" t="s">
        <v>7</v>
      </c>
      <c r="F631" s="190">
        <v>138.72999999999999</v>
      </c>
      <c r="G631" s="88"/>
      <c r="H631" s="151">
        <f>F631*G631</f>
        <v>0</v>
      </c>
      <c r="I631" s="16"/>
      <c r="J631" s="806"/>
      <c r="K631" s="806"/>
      <c r="M631" s="375"/>
      <c r="N631" s="375"/>
      <c r="P631" s="882"/>
      <c r="Q631" s="882"/>
      <c r="S631" s="983"/>
      <c r="T631" s="983"/>
      <c r="U631" s="983"/>
      <c r="V631" s="983"/>
    </row>
    <row r="632" spans="1:22" s="6" customFormat="1" ht="12.75">
      <c r="A632" s="8"/>
      <c r="B632" s="215"/>
      <c r="C632" s="216"/>
      <c r="D632" s="217"/>
      <c r="E632" s="218"/>
      <c r="F632" s="220"/>
      <c r="G632" s="1440"/>
      <c r="H632" s="219"/>
      <c r="I632" s="16"/>
      <c r="J632" s="806"/>
      <c r="K632" s="806"/>
      <c r="M632" s="375"/>
      <c r="N632" s="375"/>
      <c r="P632" s="882"/>
      <c r="Q632" s="882"/>
      <c r="S632" s="983"/>
      <c r="T632" s="983"/>
      <c r="U632" s="983"/>
      <c r="V632" s="983"/>
    </row>
    <row r="633" spans="1:22" s="6" customFormat="1" ht="18" customHeight="1">
      <c r="A633" s="14"/>
      <c r="B633" s="143">
        <f>+B610+1</f>
        <v>7</v>
      </c>
      <c r="C633" s="159"/>
      <c r="D633" s="145" t="s">
        <v>11</v>
      </c>
      <c r="E633" s="146"/>
      <c r="F633" s="321"/>
      <c r="G633" s="83"/>
      <c r="H633" s="147">
        <f>SUBTOTAL(9,H634:H644)</f>
        <v>0</v>
      </c>
      <c r="I633" s="15"/>
      <c r="J633" s="779"/>
      <c r="K633" s="806"/>
      <c r="M633" s="375"/>
      <c r="N633" s="375"/>
      <c r="P633" s="882"/>
      <c r="Q633" s="882"/>
      <c r="S633" s="983"/>
      <c r="T633" s="983"/>
      <c r="U633" s="983"/>
      <c r="V633" s="983"/>
    </row>
    <row r="634" spans="1:22" s="6" customFormat="1" ht="18" customHeight="1">
      <c r="A634" s="14"/>
      <c r="B634" s="148">
        <f>B633+0.1</f>
        <v>7.1</v>
      </c>
      <c r="C634" s="162"/>
      <c r="D634" s="138" t="s">
        <v>68</v>
      </c>
      <c r="E634" s="139"/>
      <c r="F634" s="213"/>
      <c r="G634" s="88"/>
      <c r="H634" s="142">
        <f>SUBTOTAL(9,H635)</f>
        <v>0</v>
      </c>
      <c r="I634" s="15"/>
      <c r="J634" s="779"/>
      <c r="K634" s="806"/>
      <c r="M634" s="375"/>
      <c r="N634" s="375"/>
      <c r="P634" s="882"/>
      <c r="Q634" s="882"/>
      <c r="S634" s="983"/>
      <c r="T634" s="983"/>
      <c r="U634" s="983"/>
      <c r="V634" s="983"/>
    </row>
    <row r="635" spans="1:22" s="6" customFormat="1" ht="18" customHeight="1">
      <c r="A635" s="14"/>
      <c r="B635" s="163"/>
      <c r="C635" s="637" t="s">
        <v>39</v>
      </c>
      <c r="D635" s="150" t="s">
        <v>145</v>
      </c>
      <c r="E635" s="139" t="s">
        <v>7</v>
      </c>
      <c r="F635" s="190">
        <v>21.2</v>
      </c>
      <c r="G635" s="124"/>
      <c r="H635" s="151">
        <f>F635*G635</f>
        <v>0</v>
      </c>
      <c r="I635" s="15"/>
      <c r="J635" s="779"/>
      <c r="K635" s="806"/>
      <c r="M635" s="375"/>
      <c r="N635" s="375"/>
      <c r="P635" s="882"/>
      <c r="Q635" s="882"/>
      <c r="S635" s="983"/>
      <c r="T635" s="983"/>
      <c r="U635" s="983"/>
      <c r="V635" s="983"/>
    </row>
    <row r="636" spans="1:22" s="6" customFormat="1" ht="15.75" customHeight="1">
      <c r="A636" s="8"/>
      <c r="B636" s="148">
        <f>B634+0.1</f>
        <v>7.2</v>
      </c>
      <c r="C636" s="246"/>
      <c r="D636" s="138" t="s">
        <v>9</v>
      </c>
      <c r="E636" s="153"/>
      <c r="F636" s="220"/>
      <c r="G636" s="74"/>
      <c r="H636" s="142">
        <f>SUBTOTAL(9,H637:H641)</f>
        <v>0</v>
      </c>
      <c r="I636" s="16"/>
      <c r="J636" s="806"/>
      <c r="K636" s="806"/>
      <c r="M636" s="375"/>
      <c r="N636" s="375"/>
      <c r="P636" s="882"/>
      <c r="Q636" s="882"/>
      <c r="S636" s="983"/>
      <c r="T636" s="983"/>
      <c r="U636" s="983"/>
      <c r="V636" s="983"/>
    </row>
    <row r="637" spans="1:22" s="6" customFormat="1" ht="12.75">
      <c r="A637" s="8"/>
      <c r="B637" s="157"/>
      <c r="C637" s="637" t="s">
        <v>39</v>
      </c>
      <c r="D637" s="150" t="s">
        <v>8</v>
      </c>
      <c r="E637" s="139" t="s">
        <v>7</v>
      </c>
      <c r="F637" s="190">
        <v>2.8</v>
      </c>
      <c r="G637" s="88"/>
      <c r="H637" s="151">
        <f>F637*G637</f>
        <v>0</v>
      </c>
      <c r="I637" s="16"/>
      <c r="J637" s="806"/>
      <c r="K637" s="806"/>
      <c r="M637" s="375"/>
      <c r="N637" s="375"/>
      <c r="P637" s="882"/>
      <c r="Q637" s="882"/>
      <c r="S637" s="983"/>
      <c r="T637" s="983"/>
      <c r="U637" s="983"/>
      <c r="V637" s="983"/>
    </row>
    <row r="638" spans="1:22" s="6" customFormat="1" ht="12.75">
      <c r="A638" s="8"/>
      <c r="B638" s="149"/>
      <c r="C638" s="637" t="s">
        <v>35</v>
      </c>
      <c r="D638" s="150" t="s">
        <v>69</v>
      </c>
      <c r="E638" s="139" t="s">
        <v>0</v>
      </c>
      <c r="F638" s="190">
        <v>4</v>
      </c>
      <c r="G638" s="88"/>
      <c r="H638" s="151">
        <f>F638*G638</f>
        <v>0</v>
      </c>
      <c r="I638" s="16"/>
      <c r="J638" s="806"/>
      <c r="K638" s="806"/>
      <c r="M638" s="375"/>
      <c r="N638" s="375"/>
      <c r="P638" s="882"/>
      <c r="Q638" s="882"/>
      <c r="S638" s="983"/>
      <c r="T638" s="983"/>
      <c r="U638" s="983"/>
      <c r="V638" s="983"/>
    </row>
    <row r="639" spans="1:22" s="6" customFormat="1" ht="12.75">
      <c r="A639" s="8"/>
      <c r="B639" s="157"/>
      <c r="C639" s="637" t="s">
        <v>203</v>
      </c>
      <c r="D639" s="150" t="s">
        <v>6</v>
      </c>
      <c r="E639" s="139" t="s">
        <v>0</v>
      </c>
      <c r="F639" s="190">
        <v>3</v>
      </c>
      <c r="G639" s="88"/>
      <c r="H639" s="151">
        <f>F639*G639</f>
        <v>0</v>
      </c>
      <c r="I639" s="16"/>
      <c r="J639" s="806"/>
      <c r="K639" s="806"/>
      <c r="M639" s="375"/>
      <c r="N639" s="375"/>
      <c r="P639" s="882"/>
      <c r="Q639" s="882"/>
      <c r="S639" s="983"/>
      <c r="T639" s="983"/>
      <c r="U639" s="983"/>
      <c r="V639" s="983"/>
    </row>
    <row r="640" spans="1:22" s="6" customFormat="1" ht="12.75">
      <c r="A640" s="8"/>
      <c r="B640" s="247"/>
      <c r="C640" s="637" t="s">
        <v>40</v>
      </c>
      <c r="D640" s="150" t="s">
        <v>28</v>
      </c>
      <c r="E640" s="139" t="s">
        <v>0</v>
      </c>
      <c r="F640" s="190">
        <v>4</v>
      </c>
      <c r="G640" s="88"/>
      <c r="H640" s="151">
        <f>F640*G640</f>
        <v>0</v>
      </c>
      <c r="I640" s="16"/>
      <c r="J640" s="806"/>
      <c r="K640" s="806"/>
      <c r="M640" s="375"/>
      <c r="N640" s="375"/>
      <c r="P640" s="882"/>
      <c r="Q640" s="882"/>
      <c r="S640" s="983"/>
      <c r="T640" s="983"/>
      <c r="U640" s="983"/>
      <c r="V640" s="983"/>
    </row>
    <row r="641" spans="1:22" ht="15" customHeight="1">
      <c r="B641" s="90"/>
      <c r="C641" s="637" t="s">
        <v>41</v>
      </c>
      <c r="D641" s="91" t="s">
        <v>1</v>
      </c>
      <c r="E641" s="87" t="s">
        <v>0</v>
      </c>
      <c r="F641" s="182">
        <v>2</v>
      </c>
      <c r="G641" s="88"/>
      <c r="H641" s="94">
        <f>F641*G641</f>
        <v>0</v>
      </c>
      <c r="K641" s="806"/>
      <c r="M641" s="375"/>
      <c r="N641" s="375"/>
    </row>
    <row r="642" spans="1:22" s="6" customFormat="1" ht="12.75">
      <c r="A642" s="8"/>
      <c r="B642" s="148">
        <f>B636+0.1</f>
        <v>7.3</v>
      </c>
      <c r="C642" s="166"/>
      <c r="D642" s="138" t="s">
        <v>78</v>
      </c>
      <c r="E642" s="139"/>
      <c r="F642" s="221"/>
      <c r="G642" s="88"/>
      <c r="H642" s="142">
        <f>SUBTOTAL(9,H643)</f>
        <v>0</v>
      </c>
      <c r="I642" s="16"/>
      <c r="J642" s="806"/>
      <c r="K642" s="806"/>
      <c r="M642" s="375"/>
      <c r="N642" s="375"/>
      <c r="P642" s="882"/>
      <c r="Q642" s="882"/>
      <c r="S642" s="983"/>
      <c r="T642" s="983"/>
      <c r="U642" s="983"/>
      <c r="V642" s="983"/>
    </row>
    <row r="643" spans="1:22" s="6" customFormat="1" ht="12.75">
      <c r="A643" s="8"/>
      <c r="B643" s="149"/>
      <c r="C643" s="637" t="s">
        <v>39</v>
      </c>
      <c r="D643" s="101" t="s">
        <v>178</v>
      </c>
      <c r="E643" s="139" t="s">
        <v>7</v>
      </c>
      <c r="F643" s="190">
        <v>67.44</v>
      </c>
      <c r="G643" s="88"/>
      <c r="H643" s="94">
        <f>F643*G643</f>
        <v>0</v>
      </c>
      <c r="I643" s="16"/>
      <c r="J643" s="806"/>
      <c r="K643" s="806"/>
      <c r="M643" s="1"/>
      <c r="N643" s="375"/>
      <c r="P643" s="882"/>
      <c r="Q643" s="882"/>
      <c r="S643" s="983"/>
      <c r="T643" s="983"/>
      <c r="U643" s="983"/>
      <c r="V643" s="983"/>
    </row>
    <row r="644" spans="1:22" s="6" customFormat="1" ht="12.75">
      <c r="A644" s="8"/>
      <c r="B644" s="215"/>
      <c r="C644" s="216"/>
      <c r="D644" s="217"/>
      <c r="E644" s="218"/>
      <c r="F644" s="191"/>
      <c r="G644" s="1440"/>
      <c r="H644" s="219"/>
      <c r="I644" s="16"/>
      <c r="J644" s="806"/>
      <c r="K644" s="806"/>
      <c r="M644" s="375"/>
      <c r="N644" s="375"/>
      <c r="P644" s="882"/>
      <c r="Q644" s="882"/>
      <c r="S644" s="983"/>
      <c r="T644" s="983"/>
      <c r="U644" s="983"/>
      <c r="V644" s="983"/>
    </row>
    <row r="645" spans="1:22" s="6" customFormat="1" ht="18" customHeight="1">
      <c r="A645" s="14"/>
      <c r="B645" s="143">
        <f>B633+1</f>
        <v>8</v>
      </c>
      <c r="C645" s="159"/>
      <c r="D645" s="115" t="s">
        <v>807</v>
      </c>
      <c r="E645" s="146"/>
      <c r="F645" s="321"/>
      <c r="G645" s="83"/>
      <c r="H645" s="147">
        <f>SUBTOTAL(9,H646:H652)</f>
        <v>0</v>
      </c>
      <c r="I645" s="15"/>
      <c r="J645" s="779"/>
      <c r="K645" s="806"/>
      <c r="M645" s="375"/>
      <c r="N645" s="375"/>
      <c r="P645" s="882"/>
      <c r="Q645" s="882"/>
      <c r="S645" s="983"/>
      <c r="T645" s="983"/>
      <c r="U645" s="983"/>
      <c r="V645" s="983"/>
    </row>
    <row r="646" spans="1:22" s="6" customFormat="1" ht="12.75">
      <c r="B646" s="156">
        <f>B645+0.1</f>
        <v>8.1</v>
      </c>
      <c r="C646" s="169"/>
      <c r="D646" s="164" t="s">
        <v>70</v>
      </c>
      <c r="E646" s="153"/>
      <c r="F646" s="220"/>
      <c r="G646" s="74"/>
      <c r="H646" s="142">
        <f>SUBTOTAL(9,H647:H652)</f>
        <v>0</v>
      </c>
      <c r="I646" s="16"/>
      <c r="J646" s="806"/>
      <c r="K646" s="806"/>
      <c r="M646" s="375"/>
      <c r="N646" s="375"/>
      <c r="P646" s="882"/>
      <c r="Q646" s="882"/>
      <c r="S646" s="983"/>
      <c r="T646" s="983"/>
      <c r="U646" s="983"/>
      <c r="V646" s="983"/>
    </row>
    <row r="647" spans="1:22" s="6" customFormat="1" ht="12.75">
      <c r="B647" s="156"/>
      <c r="C647" s="637" t="s">
        <v>39</v>
      </c>
      <c r="D647" s="165" t="s">
        <v>71</v>
      </c>
      <c r="E647" s="127" t="s">
        <v>0</v>
      </c>
      <c r="F647" s="188">
        <v>4</v>
      </c>
      <c r="G647" s="124"/>
      <c r="H647" s="151">
        <f t="shared" ref="H647:H652" si="20">F647*G647</f>
        <v>0</v>
      </c>
      <c r="I647" s="16"/>
      <c r="J647" s="806"/>
      <c r="K647" s="806"/>
      <c r="M647" s="375"/>
      <c r="N647" s="375"/>
      <c r="P647" s="882"/>
      <c r="Q647" s="882"/>
      <c r="S647" s="983"/>
      <c r="T647" s="983"/>
      <c r="U647" s="983"/>
      <c r="V647" s="983"/>
    </row>
    <row r="648" spans="1:22" s="6" customFormat="1" ht="12.75">
      <c r="B648" s="156"/>
      <c r="C648" s="637" t="s">
        <v>35</v>
      </c>
      <c r="D648" s="165" t="s">
        <v>73</v>
      </c>
      <c r="E648" s="127" t="s">
        <v>0</v>
      </c>
      <c r="F648" s="188">
        <v>5</v>
      </c>
      <c r="G648" s="124"/>
      <c r="H648" s="151">
        <f t="shared" si="20"/>
        <v>0</v>
      </c>
      <c r="I648" s="16"/>
      <c r="J648" s="806"/>
      <c r="K648" s="806"/>
      <c r="M648" s="375"/>
      <c r="N648" s="375"/>
      <c r="P648" s="882"/>
      <c r="Q648" s="882"/>
      <c r="S648" s="983"/>
      <c r="T648" s="983"/>
      <c r="U648" s="983"/>
      <c r="V648" s="983"/>
    </row>
    <row r="649" spans="1:22" s="6" customFormat="1" ht="12.75">
      <c r="B649" s="156"/>
      <c r="C649" s="637" t="s">
        <v>203</v>
      </c>
      <c r="D649" s="165" t="s">
        <v>75</v>
      </c>
      <c r="E649" s="127" t="s">
        <v>0</v>
      </c>
      <c r="F649" s="188">
        <v>4</v>
      </c>
      <c r="G649" s="124"/>
      <c r="H649" s="151">
        <f t="shared" si="20"/>
        <v>0</v>
      </c>
      <c r="I649" s="16"/>
      <c r="J649" s="806"/>
      <c r="K649" s="806"/>
      <c r="M649" s="375"/>
      <c r="N649" s="375"/>
      <c r="P649" s="882"/>
      <c r="Q649" s="882"/>
      <c r="S649" s="983"/>
      <c r="T649" s="983"/>
      <c r="U649" s="983"/>
      <c r="V649" s="983"/>
    </row>
    <row r="650" spans="1:22" s="6" customFormat="1" ht="12.75">
      <c r="B650" s="156"/>
      <c r="C650" s="637" t="s">
        <v>40</v>
      </c>
      <c r="D650" s="165" t="s">
        <v>76</v>
      </c>
      <c r="E650" s="127" t="s">
        <v>0</v>
      </c>
      <c r="F650" s="188">
        <v>4</v>
      </c>
      <c r="G650" s="124"/>
      <c r="H650" s="151">
        <f t="shared" si="20"/>
        <v>0</v>
      </c>
      <c r="I650" s="16"/>
      <c r="J650" s="806"/>
      <c r="K650" s="806"/>
      <c r="M650" s="375"/>
      <c r="N650" s="375"/>
      <c r="P650" s="882"/>
      <c r="Q650" s="882"/>
      <c r="S650" s="983"/>
      <c r="T650" s="983"/>
      <c r="U650" s="983"/>
      <c r="V650" s="983"/>
    </row>
    <row r="651" spans="1:22" ht="15" customHeight="1">
      <c r="B651" s="90"/>
      <c r="C651" s="637" t="s">
        <v>41</v>
      </c>
      <c r="D651" s="117" t="s">
        <v>4</v>
      </c>
      <c r="E651" s="92" t="s">
        <v>0</v>
      </c>
      <c r="F651" s="183">
        <v>2</v>
      </c>
      <c r="G651" s="124"/>
      <c r="H651" s="94">
        <f t="shared" si="20"/>
        <v>0</v>
      </c>
      <c r="K651" s="806"/>
      <c r="M651" s="375"/>
      <c r="N651" s="375"/>
    </row>
    <row r="652" spans="1:22" ht="15" customHeight="1">
      <c r="B652" s="90"/>
      <c r="C652" s="86" t="s">
        <v>42</v>
      </c>
      <c r="D652" s="117" t="s">
        <v>74</v>
      </c>
      <c r="E652" s="92" t="s">
        <v>0</v>
      </c>
      <c r="F652" s="183">
        <v>2</v>
      </c>
      <c r="G652" s="124"/>
      <c r="H652" s="94">
        <f t="shared" si="20"/>
        <v>0</v>
      </c>
      <c r="K652" s="806"/>
      <c r="M652" s="375"/>
      <c r="N652" s="375"/>
    </row>
    <row r="653" spans="1:22" ht="15" customHeight="1">
      <c r="B653" s="439"/>
      <c r="C653" s="440"/>
      <c r="D653" s="441"/>
      <c r="E653" s="442"/>
      <c r="F653" s="443"/>
      <c r="G653" s="1442"/>
      <c r="H653" s="445"/>
      <c r="K653" s="806"/>
    </row>
    <row r="654" spans="1:22" ht="15" customHeight="1">
      <c r="B654" s="439"/>
      <c r="C654" s="440"/>
      <c r="D654" s="441"/>
      <c r="E654" s="442"/>
      <c r="F654" s="443"/>
      <c r="G654" s="1442"/>
      <c r="H654" s="446"/>
      <c r="K654" s="806"/>
    </row>
    <row r="655" spans="1:22" s="8" customFormat="1" ht="20.100000000000001" customHeight="1">
      <c r="A655" s="4"/>
      <c r="B655" s="621"/>
      <c r="C655" s="433"/>
      <c r="D655" s="434" t="s">
        <v>31</v>
      </c>
      <c r="E655" s="622"/>
      <c r="F655" s="623"/>
      <c r="G655" s="67"/>
      <c r="H655" s="624">
        <f>SUBTOTAL(9,H656:H1436)</f>
        <v>0</v>
      </c>
      <c r="J655" s="806"/>
      <c r="K655" s="806"/>
      <c r="M655" s="123"/>
      <c r="N655" s="123"/>
      <c r="P655" s="902"/>
      <c r="Q655" s="902"/>
      <c r="S655" s="976"/>
      <c r="T655" s="976"/>
      <c r="U655" s="976"/>
      <c r="V655" s="976"/>
    </row>
    <row r="656" spans="1:22" s="12" customFormat="1" ht="15" customHeight="1">
      <c r="B656" s="1357"/>
      <c r="C656" s="1234"/>
      <c r="D656" s="1233" t="s">
        <v>105</v>
      </c>
      <c r="E656" s="1356"/>
      <c r="F656" s="1355"/>
      <c r="G656" s="1434"/>
      <c r="H656" s="1354">
        <f>SUBTOTAL(9,H657:H906)</f>
        <v>0</v>
      </c>
      <c r="J656" s="783"/>
      <c r="K656" s="806"/>
      <c r="M656" s="864"/>
      <c r="N656" s="123"/>
      <c r="P656" s="783"/>
      <c r="Q656" s="783"/>
      <c r="S656" s="977"/>
      <c r="T656" s="977"/>
      <c r="U656" s="977"/>
      <c r="V656" s="977"/>
    </row>
    <row r="657" spans="1:22" s="355" customFormat="1" ht="15" customHeight="1">
      <c r="A657" s="14"/>
      <c r="B657" s="1348">
        <v>1</v>
      </c>
      <c r="C657" s="1347"/>
      <c r="D657" s="1346" t="s">
        <v>450</v>
      </c>
      <c r="E657" s="1345"/>
      <c r="F657" s="1344"/>
      <c r="G657" s="1443"/>
      <c r="H657" s="1342">
        <f>SUBTOTAL(9,H658:H690)</f>
        <v>0</v>
      </c>
      <c r="J657" s="375"/>
      <c r="K657" s="806"/>
      <c r="M657" s="375"/>
      <c r="N657" s="123"/>
      <c r="P657" s="375"/>
      <c r="Q657" s="375"/>
      <c r="S657" s="971"/>
      <c r="T657" s="971"/>
      <c r="U657" s="971"/>
      <c r="V657" s="971"/>
    </row>
    <row r="658" spans="1:22" s="631" customFormat="1" ht="15" customHeight="1">
      <c r="A658" s="630"/>
      <c r="B658" s="1131">
        <v>1.1000000000000001</v>
      </c>
      <c r="C658" s="1320"/>
      <c r="D658" s="1326" t="s">
        <v>451</v>
      </c>
      <c r="E658" s="1315"/>
      <c r="F658" s="1314"/>
      <c r="G658" s="1444"/>
      <c r="H658" s="1244">
        <f>SUBTOTAL(9,H659:H668)</f>
        <v>0</v>
      </c>
      <c r="J658" s="375"/>
      <c r="K658" s="806"/>
      <c r="M658" s="375"/>
      <c r="N658" s="123"/>
      <c r="P658" s="375"/>
      <c r="Q658" s="375"/>
      <c r="S658" s="986"/>
      <c r="T658" s="986"/>
      <c r="U658" s="986"/>
      <c r="V658" s="986"/>
    </row>
    <row r="659" spans="1:22" s="379" customFormat="1" ht="15" customHeight="1">
      <c r="B659" s="1115" t="s">
        <v>286</v>
      </c>
      <c r="C659" s="1309"/>
      <c r="D659" s="632" t="s">
        <v>32</v>
      </c>
      <c r="E659" s="1337"/>
      <c r="F659" s="1334"/>
      <c r="G659" s="1444"/>
      <c r="H659" s="1244"/>
      <c r="J659" s="778"/>
      <c r="K659" s="806"/>
      <c r="M659" s="123"/>
      <c r="N659" s="123"/>
      <c r="P659" s="778"/>
      <c r="Q659" s="778"/>
      <c r="S659" s="978"/>
      <c r="T659" s="978"/>
      <c r="U659" s="978"/>
      <c r="V659" s="978"/>
    </row>
    <row r="660" spans="1:22" s="379" customFormat="1" ht="15" customHeight="1">
      <c r="B660" s="1404"/>
      <c r="C660" s="1309" t="s">
        <v>39</v>
      </c>
      <c r="D660" s="632" t="s">
        <v>452</v>
      </c>
      <c r="E660" s="1339" t="s">
        <v>453</v>
      </c>
      <c r="F660" s="1334">
        <v>2</v>
      </c>
      <c r="G660" s="1444"/>
      <c r="H660" s="1290">
        <f>F660*G660</f>
        <v>0</v>
      </c>
      <c r="J660" s="778"/>
      <c r="K660" s="806"/>
      <c r="M660" s="123"/>
      <c r="N660" s="123"/>
      <c r="P660" s="778"/>
      <c r="Q660" s="778"/>
      <c r="S660" s="978"/>
      <c r="T660" s="978"/>
      <c r="U660" s="978"/>
      <c r="V660" s="978"/>
    </row>
    <row r="661" spans="1:22" s="379" customFormat="1" ht="15" customHeight="1">
      <c r="B661" s="1404"/>
      <c r="C661" s="1309" t="s">
        <v>35</v>
      </c>
      <c r="D661" s="632" t="s">
        <v>1016</v>
      </c>
      <c r="E661" s="1339" t="s">
        <v>453</v>
      </c>
      <c r="F661" s="1334">
        <v>4</v>
      </c>
      <c r="G661" s="1444"/>
      <c r="H661" s="1290">
        <f>F661*G661</f>
        <v>0</v>
      </c>
      <c r="J661" s="778"/>
      <c r="K661" s="806"/>
      <c r="M661" s="123"/>
      <c r="N661" s="123"/>
      <c r="P661" s="778"/>
      <c r="Q661" s="778"/>
      <c r="S661" s="978"/>
      <c r="T661" s="978"/>
      <c r="U661" s="978"/>
      <c r="V661" s="978"/>
    </row>
    <row r="662" spans="1:22" s="379" customFormat="1" ht="15" customHeight="1">
      <c r="B662" s="1404"/>
      <c r="C662" s="1309" t="s">
        <v>203</v>
      </c>
      <c r="D662" s="632" t="s">
        <v>1017</v>
      </c>
      <c r="E662" s="1339" t="s">
        <v>453</v>
      </c>
      <c r="F662" s="1334">
        <v>1</v>
      </c>
      <c r="G662" s="1444"/>
      <c r="H662" s="1290">
        <f>F662*G662</f>
        <v>0</v>
      </c>
      <c r="J662" s="778"/>
      <c r="K662" s="806"/>
      <c r="M662" s="123"/>
      <c r="N662" s="123"/>
      <c r="P662" s="778"/>
      <c r="Q662" s="778"/>
      <c r="S662" s="978"/>
      <c r="T662" s="978"/>
      <c r="U662" s="978"/>
      <c r="V662" s="978"/>
    </row>
    <row r="663" spans="1:22" s="379" customFormat="1" ht="12.75">
      <c r="B663" s="1404"/>
      <c r="C663" s="1340"/>
      <c r="D663" s="1405"/>
      <c r="E663" s="1339"/>
      <c r="F663" s="1334"/>
      <c r="G663" s="1444"/>
      <c r="H663" s="1290"/>
      <c r="J663" s="778"/>
      <c r="K663" s="806"/>
      <c r="M663" s="123"/>
      <c r="N663" s="123"/>
      <c r="P663" s="778"/>
      <c r="Q663" s="778"/>
      <c r="S663" s="978"/>
      <c r="T663" s="978"/>
      <c r="U663" s="978"/>
      <c r="V663" s="978"/>
    </row>
    <row r="664" spans="1:22" s="379" customFormat="1" ht="15" customHeight="1">
      <c r="B664" s="1115" t="s">
        <v>297</v>
      </c>
      <c r="C664" s="1309"/>
      <c r="D664" s="632" t="s">
        <v>392</v>
      </c>
      <c r="E664" s="1339"/>
      <c r="F664" s="1334"/>
      <c r="G664" s="1444"/>
      <c r="H664" s="1290"/>
      <c r="J664" s="778"/>
      <c r="K664" s="806"/>
      <c r="M664" s="123"/>
      <c r="N664" s="123"/>
      <c r="P664" s="778"/>
      <c r="Q664" s="778"/>
      <c r="S664" s="978"/>
      <c r="T664" s="978"/>
      <c r="U664" s="978"/>
      <c r="V664" s="978"/>
    </row>
    <row r="665" spans="1:22" s="379" customFormat="1" ht="25.5">
      <c r="B665" s="1404"/>
      <c r="C665" s="1340"/>
      <c r="D665" s="1243" t="s">
        <v>454</v>
      </c>
      <c r="E665" s="1339"/>
      <c r="F665" s="1334"/>
      <c r="G665" s="1444"/>
      <c r="H665" s="1290"/>
      <c r="J665" s="778"/>
      <c r="K665" s="806"/>
      <c r="M665" s="123"/>
      <c r="N665" s="123"/>
      <c r="P665" s="778"/>
      <c r="Q665" s="778"/>
      <c r="S665" s="978"/>
      <c r="T665" s="978"/>
      <c r="U665" s="978"/>
      <c r="V665" s="978"/>
    </row>
    <row r="666" spans="1:22" s="379" customFormat="1" ht="15" customHeight="1">
      <c r="B666" s="1341"/>
      <c r="C666" s="1340"/>
      <c r="D666" s="633" t="s">
        <v>364</v>
      </c>
      <c r="E666" s="1339" t="s">
        <v>12</v>
      </c>
      <c r="F666" s="1334">
        <v>4</v>
      </c>
      <c r="G666" s="1444"/>
      <c r="H666" s="1290">
        <f>F666*G666</f>
        <v>0</v>
      </c>
      <c r="J666" s="778"/>
      <c r="K666" s="806"/>
      <c r="M666" s="123"/>
      <c r="N666" s="123"/>
      <c r="P666" s="778"/>
      <c r="Q666" s="778"/>
      <c r="S666" s="978"/>
      <c r="T666" s="978"/>
      <c r="U666" s="978"/>
      <c r="V666" s="978"/>
    </row>
    <row r="667" spans="1:22" s="379" customFormat="1" ht="15" customHeight="1">
      <c r="B667" s="1341"/>
      <c r="C667" s="1340"/>
      <c r="D667" s="633" t="s">
        <v>344</v>
      </c>
      <c r="E667" s="1339" t="s">
        <v>12</v>
      </c>
      <c r="F667" s="1334">
        <v>78</v>
      </c>
      <c r="G667" s="1444"/>
      <c r="H667" s="1290">
        <f>F667*G667</f>
        <v>0</v>
      </c>
      <c r="J667" s="778"/>
      <c r="K667" s="806"/>
      <c r="M667" s="123"/>
      <c r="N667" s="123"/>
      <c r="P667" s="778"/>
      <c r="Q667" s="778"/>
      <c r="S667" s="978"/>
      <c r="T667" s="978"/>
      <c r="U667" s="978"/>
      <c r="V667" s="978"/>
    </row>
    <row r="668" spans="1:22" s="379" customFormat="1" ht="15" customHeight="1">
      <c r="B668" s="1341"/>
      <c r="C668" s="1340"/>
      <c r="D668" s="633"/>
      <c r="E668" s="1339"/>
      <c r="F668" s="1334"/>
      <c r="G668" s="1444"/>
      <c r="H668" s="1290"/>
      <c r="J668" s="778"/>
      <c r="K668" s="806"/>
      <c r="M668" s="123"/>
      <c r="N668" s="123"/>
      <c r="P668" s="778"/>
      <c r="Q668" s="778"/>
      <c r="S668" s="978"/>
      <c r="T668" s="978"/>
      <c r="U668" s="978"/>
      <c r="V668" s="978"/>
    </row>
    <row r="669" spans="1:22" s="379" customFormat="1" ht="15" customHeight="1">
      <c r="B669" s="1131">
        <f>+B658+0.1</f>
        <v>1.2</v>
      </c>
      <c r="C669" s="1340"/>
      <c r="D669" s="1326" t="s">
        <v>455</v>
      </c>
      <c r="E669" s="1337"/>
      <c r="F669" s="1334"/>
      <c r="G669" s="1444"/>
      <c r="H669" s="1244">
        <f>SUBTOTAL(9,H670:H690)</f>
        <v>0</v>
      </c>
      <c r="J669" s="778"/>
      <c r="K669" s="806"/>
      <c r="M669" s="123"/>
      <c r="N669" s="123"/>
      <c r="P669" s="778"/>
      <c r="Q669" s="778"/>
      <c r="S669" s="978"/>
      <c r="T669" s="978"/>
      <c r="U669" s="978"/>
      <c r="V669" s="978"/>
    </row>
    <row r="670" spans="1:22" s="379" customFormat="1" ht="15" customHeight="1">
      <c r="B670" s="1370" t="s">
        <v>416</v>
      </c>
      <c r="C670" s="1309"/>
      <c r="D670" s="632" t="s">
        <v>32</v>
      </c>
      <c r="E670" s="1339"/>
      <c r="F670" s="1334"/>
      <c r="G670" s="1444"/>
      <c r="H670" s="1290"/>
      <c r="J670" s="778"/>
      <c r="K670" s="806"/>
      <c r="M670" s="123"/>
      <c r="N670" s="123"/>
      <c r="P670" s="778"/>
      <c r="Q670" s="778"/>
      <c r="S670" s="978"/>
      <c r="T670" s="978"/>
      <c r="U670" s="978"/>
      <c r="V670" s="978"/>
    </row>
    <row r="671" spans="1:22" s="379" customFormat="1" ht="25.5">
      <c r="B671" s="1404"/>
      <c r="C671" s="1309" t="s">
        <v>39</v>
      </c>
      <c r="D671" s="1415" t="s">
        <v>456</v>
      </c>
      <c r="E671" s="1339" t="s">
        <v>453</v>
      </c>
      <c r="F671" s="1334">
        <v>97</v>
      </c>
      <c r="G671" s="1444"/>
      <c r="H671" s="1290">
        <f>F671*G671</f>
        <v>0</v>
      </c>
      <c r="J671" s="778"/>
      <c r="K671" s="806"/>
      <c r="M671" s="123"/>
      <c r="N671" s="123"/>
      <c r="P671" s="778"/>
      <c r="Q671" s="778"/>
      <c r="S671" s="978"/>
      <c r="T671" s="978"/>
      <c r="U671" s="978"/>
      <c r="V671" s="978"/>
    </row>
    <row r="672" spans="1:22" s="379" customFormat="1" ht="12.75">
      <c r="B672" s="1404"/>
      <c r="C672" s="1340"/>
      <c r="D672" s="633"/>
      <c r="E672" s="1339"/>
      <c r="F672" s="1334"/>
      <c r="G672" s="1444"/>
      <c r="H672" s="1290"/>
      <c r="J672" s="778"/>
      <c r="K672" s="806"/>
      <c r="M672" s="123"/>
      <c r="N672" s="123"/>
      <c r="P672" s="778"/>
      <c r="Q672" s="778"/>
      <c r="S672" s="978"/>
      <c r="T672" s="978"/>
      <c r="U672" s="978"/>
      <c r="V672" s="978"/>
    </row>
    <row r="673" spans="2:22" s="379" customFormat="1" ht="15" customHeight="1">
      <c r="B673" s="1370" t="s">
        <v>623</v>
      </c>
      <c r="C673" s="1309"/>
      <c r="D673" s="632" t="s">
        <v>392</v>
      </c>
      <c r="E673" s="1339"/>
      <c r="F673" s="1334"/>
      <c r="G673" s="1444"/>
      <c r="H673" s="1290"/>
      <c r="J673" s="778"/>
      <c r="K673" s="806"/>
      <c r="M673" s="123"/>
      <c r="N673" s="123"/>
      <c r="P673" s="778"/>
      <c r="Q673" s="778"/>
      <c r="S673" s="978"/>
      <c r="T673" s="978"/>
      <c r="U673" s="978"/>
      <c r="V673" s="978"/>
    </row>
    <row r="674" spans="2:22" s="379" customFormat="1" ht="25.5">
      <c r="B674" s="1404"/>
      <c r="C674" s="1340"/>
      <c r="D674" s="1243" t="s">
        <v>454</v>
      </c>
      <c r="E674" s="1339"/>
      <c r="F674" s="1334"/>
      <c r="G674" s="1444"/>
      <c r="H674" s="1290"/>
      <c r="J674" s="778"/>
      <c r="K674" s="806"/>
      <c r="M674" s="123"/>
      <c r="N674" s="123"/>
      <c r="P674" s="778"/>
      <c r="Q674" s="778"/>
      <c r="S674" s="978"/>
      <c r="T674" s="978"/>
      <c r="U674" s="978"/>
      <c r="V674" s="978"/>
    </row>
    <row r="675" spans="2:22" s="379" customFormat="1" ht="15" customHeight="1">
      <c r="B675" s="1404"/>
      <c r="C675" s="1340"/>
      <c r="D675" s="1262" t="s">
        <v>362</v>
      </c>
      <c r="E675" s="1337" t="s">
        <v>12</v>
      </c>
      <c r="F675" s="1334">
        <v>4</v>
      </c>
      <c r="G675" s="1444"/>
      <c r="H675" s="1290">
        <f t="shared" ref="H675:H682" si="21">F675*G675</f>
        <v>0</v>
      </c>
      <c r="J675" s="778"/>
      <c r="K675" s="806"/>
      <c r="M675" s="123"/>
      <c r="N675" s="123"/>
      <c r="P675" s="778"/>
      <c r="Q675" s="778"/>
      <c r="S675" s="978"/>
      <c r="T675" s="978"/>
      <c r="U675" s="978"/>
      <c r="V675" s="978"/>
    </row>
    <row r="676" spans="2:22" s="379" customFormat="1" ht="15" customHeight="1">
      <c r="B676" s="1404"/>
      <c r="C676" s="1340"/>
      <c r="D676" s="1262" t="s">
        <v>364</v>
      </c>
      <c r="E676" s="1337" t="s">
        <v>12</v>
      </c>
      <c r="F676" s="1334">
        <v>19</v>
      </c>
      <c r="G676" s="1444"/>
      <c r="H676" s="1290">
        <f t="shared" si="21"/>
        <v>0</v>
      </c>
      <c r="J676" s="778"/>
      <c r="K676" s="806"/>
      <c r="M676" s="123"/>
      <c r="N676" s="123"/>
      <c r="P676" s="778"/>
      <c r="Q676" s="778"/>
      <c r="S676" s="978"/>
      <c r="T676" s="978"/>
      <c r="U676" s="978"/>
      <c r="V676" s="978"/>
    </row>
    <row r="677" spans="2:22" s="379" customFormat="1" ht="15" customHeight="1">
      <c r="B677" s="1404"/>
      <c r="C677" s="1340"/>
      <c r="D677" s="1262" t="s">
        <v>343</v>
      </c>
      <c r="E677" s="1337" t="s">
        <v>12</v>
      </c>
      <c r="F677" s="1334">
        <v>34</v>
      </c>
      <c r="G677" s="1444"/>
      <c r="H677" s="1290">
        <f t="shared" si="21"/>
        <v>0</v>
      </c>
      <c r="J677" s="778"/>
      <c r="K677" s="806"/>
      <c r="M677" s="123"/>
      <c r="N677" s="123"/>
      <c r="P677" s="778"/>
      <c r="Q677" s="778"/>
      <c r="S677" s="978"/>
      <c r="T677" s="978"/>
      <c r="U677" s="978"/>
      <c r="V677" s="978"/>
    </row>
    <row r="678" spans="2:22" s="379" customFormat="1" ht="15" customHeight="1">
      <c r="B678" s="1404"/>
      <c r="C678" s="1340"/>
      <c r="D678" s="1262" t="s">
        <v>344</v>
      </c>
      <c r="E678" s="1337" t="s">
        <v>12</v>
      </c>
      <c r="F678" s="1334">
        <v>18</v>
      </c>
      <c r="G678" s="1444"/>
      <c r="H678" s="1290">
        <f t="shared" si="21"/>
        <v>0</v>
      </c>
      <c r="J678" s="778"/>
      <c r="K678" s="806"/>
      <c r="M678" s="123"/>
      <c r="N678" s="123"/>
      <c r="P678" s="778"/>
      <c r="Q678" s="778"/>
      <c r="S678" s="978"/>
      <c r="T678" s="978"/>
      <c r="U678" s="978"/>
      <c r="V678" s="978"/>
    </row>
    <row r="679" spans="2:22" s="379" customFormat="1" ht="15" customHeight="1">
      <c r="B679" s="1404"/>
      <c r="C679" s="1340"/>
      <c r="D679" s="633" t="s">
        <v>345</v>
      </c>
      <c r="E679" s="1339" t="s">
        <v>12</v>
      </c>
      <c r="F679" s="1334">
        <v>55</v>
      </c>
      <c r="G679" s="1444"/>
      <c r="H679" s="1290">
        <f t="shared" si="21"/>
        <v>0</v>
      </c>
      <c r="J679" s="778"/>
      <c r="K679" s="806"/>
      <c r="M679" s="123"/>
      <c r="N679" s="123"/>
      <c r="P679" s="778"/>
      <c r="Q679" s="778"/>
      <c r="S679" s="978"/>
      <c r="T679" s="978"/>
      <c r="U679" s="978"/>
      <c r="V679" s="978"/>
    </row>
    <row r="680" spans="2:22" s="379" customFormat="1" ht="15" customHeight="1">
      <c r="B680" s="1404"/>
      <c r="C680" s="1340"/>
      <c r="D680" s="633" t="s">
        <v>457</v>
      </c>
      <c r="E680" s="1339" t="s">
        <v>12</v>
      </c>
      <c r="F680" s="1334">
        <v>53</v>
      </c>
      <c r="G680" s="1444"/>
      <c r="H680" s="1290">
        <f t="shared" si="21"/>
        <v>0</v>
      </c>
      <c r="J680" s="778"/>
      <c r="K680" s="806"/>
      <c r="M680" s="123"/>
      <c r="N680" s="123"/>
      <c r="P680" s="778"/>
      <c r="Q680" s="778"/>
      <c r="S680" s="978"/>
      <c r="T680" s="978"/>
      <c r="U680" s="978"/>
      <c r="V680" s="978"/>
    </row>
    <row r="681" spans="2:22" s="379" customFormat="1" ht="15" customHeight="1">
      <c r="B681" s="1404"/>
      <c r="C681" s="1340"/>
      <c r="D681" s="633" t="s">
        <v>346</v>
      </c>
      <c r="E681" s="1339" t="s">
        <v>12</v>
      </c>
      <c r="F681" s="1334">
        <v>78</v>
      </c>
      <c r="G681" s="1444"/>
      <c r="H681" s="1290">
        <f t="shared" si="21"/>
        <v>0</v>
      </c>
      <c r="J681" s="778"/>
      <c r="K681" s="806"/>
      <c r="M681" s="123"/>
      <c r="N681" s="123"/>
      <c r="P681" s="778"/>
      <c r="Q681" s="778"/>
      <c r="S681" s="978"/>
      <c r="T681" s="978"/>
      <c r="U681" s="978"/>
      <c r="V681" s="978"/>
    </row>
    <row r="682" spans="2:22" s="379" customFormat="1" ht="15" customHeight="1">
      <c r="B682" s="1404"/>
      <c r="C682" s="1340"/>
      <c r="D682" s="633" t="s">
        <v>458</v>
      </c>
      <c r="E682" s="1339" t="s">
        <v>12</v>
      </c>
      <c r="F682" s="1334">
        <v>230</v>
      </c>
      <c r="G682" s="1444"/>
      <c r="H682" s="1290">
        <f t="shared" si="21"/>
        <v>0</v>
      </c>
      <c r="J682" s="778"/>
      <c r="K682" s="806"/>
      <c r="M682" s="123"/>
      <c r="N682" s="123"/>
      <c r="P682" s="778"/>
      <c r="Q682" s="778"/>
      <c r="S682" s="978"/>
      <c r="T682" s="978"/>
      <c r="U682" s="978"/>
      <c r="V682" s="978"/>
    </row>
    <row r="683" spans="2:22" s="379" customFormat="1" ht="15" customHeight="1">
      <c r="B683" s="1404"/>
      <c r="C683" s="1340"/>
      <c r="D683" s="633"/>
      <c r="E683" s="1339"/>
      <c r="F683" s="1334"/>
      <c r="G683" s="1444"/>
      <c r="H683" s="1290"/>
      <c r="J683" s="778"/>
      <c r="K683" s="806"/>
      <c r="M683" s="123"/>
      <c r="N683" s="123"/>
      <c r="P683" s="778"/>
      <c r="Q683" s="778"/>
      <c r="S683" s="978"/>
      <c r="T683" s="978"/>
      <c r="U683" s="978"/>
      <c r="V683" s="978"/>
    </row>
    <row r="684" spans="2:22" s="379" customFormat="1" ht="15" customHeight="1">
      <c r="B684" s="1370" t="s">
        <v>627</v>
      </c>
      <c r="C684" s="1309"/>
      <c r="D684" s="632" t="s">
        <v>459</v>
      </c>
      <c r="E684" s="1339"/>
      <c r="F684" s="1334"/>
      <c r="G684" s="1444"/>
      <c r="H684" s="1290"/>
      <c r="J684" s="778"/>
      <c r="K684" s="806"/>
      <c r="M684" s="123"/>
      <c r="N684" s="123"/>
      <c r="P684" s="778"/>
      <c r="Q684" s="778"/>
      <c r="S684" s="978"/>
      <c r="T684" s="978"/>
      <c r="U684" s="978"/>
      <c r="V684" s="978"/>
    </row>
    <row r="685" spans="2:22" s="379" customFormat="1" ht="15" customHeight="1">
      <c r="B685" s="1404"/>
      <c r="C685" s="1340"/>
      <c r="D685" s="633" t="s">
        <v>460</v>
      </c>
      <c r="E685" s="1403" t="s">
        <v>2</v>
      </c>
      <c r="F685" s="1334">
        <v>1</v>
      </c>
      <c r="G685" s="1444"/>
      <c r="H685" s="1290">
        <f>F685*G685</f>
        <v>0</v>
      </c>
      <c r="J685" s="778"/>
      <c r="K685" s="806"/>
      <c r="M685" s="123"/>
      <c r="N685" s="123"/>
      <c r="P685" s="778"/>
      <c r="Q685" s="778"/>
      <c r="S685" s="978"/>
      <c r="T685" s="978"/>
      <c r="U685" s="978"/>
      <c r="V685" s="978"/>
    </row>
    <row r="686" spans="2:22" s="379" customFormat="1" ht="15" customHeight="1">
      <c r="B686" s="1341"/>
      <c r="C686" s="1340"/>
      <c r="D686" s="633" t="s">
        <v>461</v>
      </c>
      <c r="E686" s="1339"/>
      <c r="F686" s="1334"/>
      <c r="G686" s="1444"/>
      <c r="H686" s="1290"/>
      <c r="J686" s="778"/>
      <c r="K686" s="806"/>
      <c r="M686" s="123"/>
      <c r="N686" s="123"/>
      <c r="P686" s="778"/>
      <c r="Q686" s="778"/>
      <c r="S686" s="978"/>
      <c r="T686" s="978"/>
      <c r="U686" s="978"/>
      <c r="V686" s="978"/>
    </row>
    <row r="687" spans="2:22" s="379" customFormat="1" ht="15" customHeight="1">
      <c r="B687" s="1341"/>
      <c r="C687" s="1340"/>
      <c r="D687" s="633" t="s">
        <v>462</v>
      </c>
      <c r="E687" s="1339"/>
      <c r="F687" s="1334"/>
      <c r="G687" s="1444"/>
      <c r="H687" s="1290"/>
      <c r="J687" s="778"/>
      <c r="K687" s="806"/>
      <c r="M687" s="123"/>
      <c r="N687" s="123"/>
      <c r="P687" s="778"/>
      <c r="Q687" s="778"/>
      <c r="S687" s="978"/>
      <c r="T687" s="978"/>
      <c r="U687" s="978"/>
      <c r="V687" s="978"/>
    </row>
    <row r="688" spans="2:22" s="379" customFormat="1" ht="15" customHeight="1">
      <c r="B688" s="1341"/>
      <c r="C688" s="1340"/>
      <c r="D688" s="633" t="s">
        <v>463</v>
      </c>
      <c r="E688" s="1339"/>
      <c r="F688" s="1334"/>
      <c r="G688" s="1444"/>
      <c r="H688" s="1290"/>
      <c r="J688" s="778"/>
      <c r="K688" s="806"/>
      <c r="M688" s="123"/>
      <c r="N688" s="123"/>
      <c r="P688" s="778"/>
      <c r="Q688" s="778"/>
      <c r="S688" s="978"/>
      <c r="T688" s="978"/>
      <c r="U688" s="978"/>
      <c r="V688" s="978"/>
    </row>
    <row r="689" spans="1:22" s="379" customFormat="1" ht="15" customHeight="1">
      <c r="B689" s="1341"/>
      <c r="C689" s="1340"/>
      <c r="D689" s="633" t="s">
        <v>464</v>
      </c>
      <c r="E689" s="1339"/>
      <c r="F689" s="1334"/>
      <c r="G689" s="1444"/>
      <c r="H689" s="1290"/>
      <c r="J689" s="778"/>
      <c r="K689" s="806"/>
      <c r="M689" s="123"/>
      <c r="N689" s="123"/>
      <c r="P689" s="778"/>
      <c r="Q689" s="778"/>
      <c r="S689" s="978"/>
      <c r="T689" s="978"/>
      <c r="U689" s="978"/>
      <c r="V689" s="978"/>
    </row>
    <row r="690" spans="1:22" s="355" customFormat="1" ht="18" customHeight="1">
      <c r="A690" s="14"/>
      <c r="B690" s="1341"/>
      <c r="C690" s="1340"/>
      <c r="D690" s="633"/>
      <c r="E690" s="1339"/>
      <c r="F690" s="1334"/>
      <c r="G690" s="1444"/>
      <c r="H690" s="1290"/>
      <c r="J690" s="375"/>
      <c r="K690" s="806"/>
      <c r="M690" s="375"/>
      <c r="N690" s="123"/>
      <c r="P690" s="375"/>
      <c r="Q690" s="778"/>
      <c r="S690" s="971"/>
      <c r="T690" s="971"/>
      <c r="U690" s="971"/>
      <c r="V690" s="971"/>
    </row>
    <row r="691" spans="1:22" s="645" customFormat="1" ht="12.75">
      <c r="B691" s="1348">
        <v>2</v>
      </c>
      <c r="C691" s="1347"/>
      <c r="D691" s="1346" t="s">
        <v>808</v>
      </c>
      <c r="E691" s="1345"/>
      <c r="F691" s="1344"/>
      <c r="G691" s="1443"/>
      <c r="H691" s="1402">
        <f>+SUBTOTAL(9,H692:H696)</f>
        <v>0</v>
      </c>
      <c r="J691" s="779"/>
      <c r="K691" s="806"/>
      <c r="M691" s="123"/>
      <c r="N691" s="123"/>
      <c r="P691" s="779"/>
      <c r="Q691" s="778"/>
      <c r="S691" s="987"/>
      <c r="T691" s="987"/>
      <c r="U691" s="987"/>
      <c r="V691" s="987"/>
    </row>
    <row r="692" spans="1:22" s="411" customFormat="1" ht="18" customHeight="1">
      <c r="A692" s="14"/>
      <c r="B692" s="1292">
        <v>2.1</v>
      </c>
      <c r="C692" s="1302"/>
      <c r="D692" s="1401" t="s">
        <v>836</v>
      </c>
      <c r="E692" s="1291"/>
      <c r="F692" s="1316"/>
      <c r="G692" s="1444"/>
      <c r="H692" s="1400">
        <f>+SUBTOTAL(9,H693:H696)</f>
        <v>0</v>
      </c>
      <c r="J692" s="123"/>
      <c r="K692" s="806"/>
      <c r="M692" s="123"/>
      <c r="N692" s="123"/>
      <c r="P692" s="123"/>
      <c r="Q692" s="778"/>
      <c r="S692" s="980"/>
      <c r="T692" s="980"/>
      <c r="U692" s="980"/>
      <c r="V692" s="980"/>
    </row>
    <row r="693" spans="1:22" s="411" customFormat="1" ht="18" customHeight="1">
      <c r="A693" s="14"/>
      <c r="B693" s="1399"/>
      <c r="C693" s="1340" t="s">
        <v>39</v>
      </c>
      <c r="D693" s="1398" t="s">
        <v>835</v>
      </c>
      <c r="E693" s="1291" t="s">
        <v>123</v>
      </c>
      <c r="F693" s="1304">
        <v>1</v>
      </c>
      <c r="G693" s="1445"/>
      <c r="H693" s="1390">
        <f>F693*G693</f>
        <v>0</v>
      </c>
      <c r="J693" s="123"/>
      <c r="K693" s="806"/>
      <c r="M693" s="123"/>
      <c r="N693" s="123"/>
      <c r="P693" s="123"/>
      <c r="Q693" s="778"/>
      <c r="S693" s="980"/>
      <c r="T693" s="980"/>
      <c r="U693" s="980"/>
      <c r="V693" s="980"/>
    </row>
    <row r="694" spans="1:22" s="411" customFormat="1" ht="18" customHeight="1">
      <c r="A694" s="663"/>
      <c r="B694" s="1131"/>
      <c r="C694" s="1320"/>
      <c r="D694" s="1306" t="s">
        <v>834</v>
      </c>
      <c r="E694" s="1291"/>
      <c r="F694" s="1316"/>
      <c r="G694" s="1445"/>
      <c r="H694" s="1394"/>
      <c r="J694" s="123"/>
      <c r="K694" s="806"/>
      <c r="M694" s="123"/>
      <c r="N694" s="123"/>
      <c r="P694" s="123"/>
      <c r="Q694" s="778"/>
      <c r="S694" s="980"/>
      <c r="T694" s="980"/>
      <c r="U694" s="980"/>
      <c r="V694" s="980"/>
    </row>
    <row r="695" spans="1:22" s="8" customFormat="1" ht="15" customHeight="1">
      <c r="A695" s="4"/>
      <c r="B695" s="1328"/>
      <c r="C695" s="1397"/>
      <c r="D695" s="1396" t="s">
        <v>833</v>
      </c>
      <c r="E695" s="1287"/>
      <c r="F695" s="1395"/>
      <c r="G695" s="1446"/>
      <c r="H695" s="1394"/>
      <c r="J695" s="806"/>
      <c r="K695" s="806"/>
      <c r="M695" s="123"/>
      <c r="N695" s="123"/>
      <c r="P695" s="902"/>
      <c r="Q695" s="778"/>
      <c r="S695" s="976"/>
      <c r="T695" s="976"/>
      <c r="U695" s="976"/>
      <c r="V695" s="976"/>
    </row>
    <row r="696" spans="1:22" s="355" customFormat="1">
      <c r="A696" s="14"/>
      <c r="B696" s="1393"/>
      <c r="C696" s="1392"/>
      <c r="D696" s="1391"/>
      <c r="E696" s="1337"/>
      <c r="F696" s="1334"/>
      <c r="G696" s="1447"/>
      <c r="H696" s="1390"/>
      <c r="J696" s="375"/>
      <c r="K696" s="806"/>
      <c r="M696" s="375"/>
      <c r="N696" s="123"/>
      <c r="P696" s="375"/>
      <c r="Q696" s="778"/>
      <c r="S696" s="971"/>
      <c r="T696" s="971"/>
      <c r="U696" s="971"/>
      <c r="V696" s="971"/>
    </row>
    <row r="697" spans="1:22" s="631" customFormat="1" ht="15" customHeight="1">
      <c r="A697" s="630"/>
      <c r="B697" s="1348">
        <v>3</v>
      </c>
      <c r="C697" s="1347"/>
      <c r="D697" s="1346" t="s">
        <v>31</v>
      </c>
      <c r="E697" s="1345"/>
      <c r="F697" s="1344"/>
      <c r="G697" s="1443"/>
      <c r="H697" s="1342">
        <f>SUBTOTAL(9,H702:H908)</f>
        <v>0</v>
      </c>
      <c r="J697" s="375"/>
      <c r="K697" s="806"/>
      <c r="M697" s="375"/>
      <c r="N697" s="123"/>
      <c r="P697" s="375"/>
      <c r="Q697" s="778"/>
      <c r="S697" s="986"/>
      <c r="T697" s="986"/>
      <c r="U697" s="986"/>
      <c r="V697" s="986"/>
    </row>
    <row r="698" spans="1:22" s="379" customFormat="1" ht="15" customHeight="1">
      <c r="B698" s="1131">
        <f>B697+0.1</f>
        <v>3.1</v>
      </c>
      <c r="C698" s="1320"/>
      <c r="D698" s="1326" t="s">
        <v>466</v>
      </c>
      <c r="E698" s="1315"/>
      <c r="F698" s="1314"/>
      <c r="G698" s="1444"/>
      <c r="H698" s="1244">
        <f>SUBTOTAL(9,H699:H738)</f>
        <v>0</v>
      </c>
      <c r="J698" s="778"/>
      <c r="K698" s="806"/>
      <c r="M698" s="123"/>
      <c r="N698" s="123"/>
      <c r="P698" s="778"/>
      <c r="Q698" s="778"/>
      <c r="S698" s="978"/>
      <c r="T698" s="978"/>
      <c r="U698" s="978"/>
      <c r="V698" s="978"/>
    </row>
    <row r="699" spans="1:22" s="379" customFormat="1" ht="15" customHeight="1">
      <c r="B699" s="1115" t="s">
        <v>796</v>
      </c>
      <c r="C699" s="1340"/>
      <c r="D699" s="632" t="s">
        <v>467</v>
      </c>
      <c r="E699" s="1337"/>
      <c r="F699" s="1334"/>
      <c r="G699" s="1444"/>
      <c r="H699" s="1244">
        <f>SUBTOTAL(9,H700:H708)</f>
        <v>0</v>
      </c>
      <c r="J699" s="778"/>
      <c r="K699" s="806"/>
      <c r="M699" s="123"/>
      <c r="N699" s="123"/>
      <c r="P699" s="778"/>
      <c r="Q699" s="778"/>
      <c r="S699" s="978"/>
      <c r="T699" s="978"/>
      <c r="U699" s="978"/>
      <c r="V699" s="978"/>
    </row>
    <row r="700" spans="1:22" s="379" customFormat="1" ht="15" customHeight="1">
      <c r="B700" s="1341"/>
      <c r="C700" s="1309" t="s">
        <v>39</v>
      </c>
      <c r="D700" s="632" t="s">
        <v>392</v>
      </c>
      <c r="E700" s="1339"/>
      <c r="F700" s="1334"/>
      <c r="G700" s="1444"/>
      <c r="H700" s="1290"/>
      <c r="J700" s="778"/>
      <c r="K700" s="806"/>
      <c r="M700" s="123"/>
      <c r="N700" s="123"/>
      <c r="P700" s="778"/>
      <c r="Q700" s="778"/>
      <c r="S700" s="978"/>
      <c r="T700" s="978"/>
      <c r="U700" s="978"/>
      <c r="V700" s="978"/>
    </row>
    <row r="701" spans="1:22" s="379" customFormat="1" ht="15" customHeight="1">
      <c r="B701" s="1341"/>
      <c r="C701" s="1340"/>
      <c r="D701" s="1243" t="s">
        <v>468</v>
      </c>
      <c r="E701" s="1339"/>
      <c r="F701" s="1334"/>
      <c r="G701" s="1444"/>
      <c r="H701" s="1290"/>
      <c r="J701" s="778"/>
      <c r="K701" s="806"/>
      <c r="M701" s="123"/>
      <c r="N701" s="123"/>
      <c r="P701" s="778"/>
      <c r="Q701" s="778"/>
      <c r="S701" s="978"/>
      <c r="T701" s="978"/>
      <c r="U701" s="978"/>
      <c r="V701" s="978"/>
    </row>
    <row r="702" spans="1:22" s="379" customFormat="1" ht="15" customHeight="1">
      <c r="B702" s="1341"/>
      <c r="C702" s="1340"/>
      <c r="D702" s="633" t="s">
        <v>346</v>
      </c>
      <c r="E702" s="1339" t="s">
        <v>12</v>
      </c>
      <c r="F702" s="1334">
        <v>15</v>
      </c>
      <c r="G702" s="1444"/>
      <c r="H702" s="1290">
        <f>F702*G702</f>
        <v>0</v>
      </c>
      <c r="J702" s="778"/>
      <c r="K702" s="806"/>
      <c r="M702" s="123"/>
      <c r="N702" s="123"/>
      <c r="P702" s="778"/>
      <c r="Q702" s="778"/>
      <c r="S702" s="978"/>
      <c r="T702" s="978"/>
      <c r="U702" s="978"/>
      <c r="V702" s="978"/>
    </row>
    <row r="703" spans="1:22" s="379" customFormat="1" ht="15" customHeight="1">
      <c r="B703" s="1341"/>
      <c r="C703" s="1340"/>
      <c r="D703" s="633" t="s">
        <v>458</v>
      </c>
      <c r="E703" s="1339" t="s">
        <v>12</v>
      </c>
      <c r="F703" s="1334">
        <v>5</v>
      </c>
      <c r="G703" s="1444"/>
      <c r="H703" s="1290">
        <f>F703*G703</f>
        <v>0</v>
      </c>
      <c r="J703" s="778"/>
      <c r="K703" s="806"/>
      <c r="M703" s="123"/>
      <c r="N703" s="123"/>
      <c r="P703" s="778"/>
      <c r="Q703" s="778"/>
      <c r="S703" s="978"/>
      <c r="T703" s="978"/>
      <c r="U703" s="978"/>
      <c r="V703" s="978"/>
    </row>
    <row r="704" spans="1:22" s="379" customFormat="1" ht="15" customHeight="1">
      <c r="B704" s="1341"/>
      <c r="C704" s="1340"/>
      <c r="D704" s="633" t="s">
        <v>469</v>
      </c>
      <c r="E704" s="1339" t="s">
        <v>12</v>
      </c>
      <c r="F704" s="1334">
        <v>94</v>
      </c>
      <c r="G704" s="1444"/>
      <c r="H704" s="1290">
        <f>F704*G704</f>
        <v>0</v>
      </c>
      <c r="J704" s="778"/>
      <c r="K704" s="806"/>
      <c r="M704" s="123"/>
      <c r="N704" s="123"/>
      <c r="P704" s="778"/>
      <c r="Q704" s="778"/>
      <c r="S704" s="978"/>
      <c r="T704" s="978"/>
      <c r="U704" s="978"/>
      <c r="V704" s="978"/>
    </row>
    <row r="705" spans="2:22" s="379" customFormat="1" ht="15" customHeight="1">
      <c r="B705" s="1341"/>
      <c r="C705" s="1340"/>
      <c r="D705" s="633" t="s">
        <v>470</v>
      </c>
      <c r="E705" s="1339" t="s">
        <v>12</v>
      </c>
      <c r="F705" s="1334">
        <v>34</v>
      </c>
      <c r="G705" s="1444"/>
      <c r="H705" s="1290">
        <f>F705*G705</f>
        <v>0</v>
      </c>
      <c r="J705" s="778"/>
      <c r="K705" s="806"/>
      <c r="M705" s="123"/>
      <c r="N705" s="123"/>
      <c r="P705" s="778"/>
      <c r="Q705" s="778"/>
      <c r="S705" s="978"/>
      <c r="T705" s="978"/>
      <c r="U705" s="978"/>
      <c r="V705" s="978"/>
    </row>
    <row r="706" spans="2:22" s="379" customFormat="1" ht="15" customHeight="1">
      <c r="B706" s="1341"/>
      <c r="C706" s="1340"/>
      <c r="D706" s="632"/>
      <c r="E706" s="1339"/>
      <c r="F706" s="1334"/>
      <c r="G706" s="1444"/>
      <c r="H706" s="1290"/>
      <c r="J706" s="778"/>
      <c r="K706" s="806"/>
      <c r="M706" s="123"/>
      <c r="N706" s="123"/>
      <c r="P706" s="778"/>
      <c r="Q706" s="778"/>
      <c r="S706" s="978"/>
      <c r="T706" s="978"/>
      <c r="U706" s="978"/>
      <c r="V706" s="978"/>
    </row>
    <row r="707" spans="2:22" s="379" customFormat="1" ht="15" customHeight="1">
      <c r="B707" s="1341"/>
      <c r="C707" s="1309" t="s">
        <v>35</v>
      </c>
      <c r="D707" s="632" t="s">
        <v>471</v>
      </c>
      <c r="E707" s="1339"/>
      <c r="F707" s="1334"/>
      <c r="G707" s="1444"/>
      <c r="H707" s="1290"/>
      <c r="J707" s="778"/>
      <c r="K707" s="806"/>
      <c r="M707" s="123"/>
      <c r="N707" s="123"/>
      <c r="P707" s="778"/>
      <c r="Q707" s="778"/>
      <c r="S707" s="978"/>
      <c r="T707" s="978"/>
      <c r="U707" s="978"/>
      <c r="V707" s="978"/>
    </row>
    <row r="708" spans="2:22" s="379" customFormat="1" ht="15" customHeight="1">
      <c r="B708" s="1341"/>
      <c r="C708" s="1340"/>
      <c r="D708" s="633" t="s">
        <v>472</v>
      </c>
      <c r="E708" s="1339" t="s">
        <v>0</v>
      </c>
      <c r="F708" s="1334">
        <v>2</v>
      </c>
      <c r="G708" s="1444"/>
      <c r="H708" s="1290">
        <f>F708*G708</f>
        <v>0</v>
      </c>
      <c r="J708" s="778"/>
      <c r="K708" s="806"/>
      <c r="M708" s="123"/>
      <c r="N708" s="123"/>
      <c r="P708" s="778"/>
      <c r="Q708" s="778"/>
      <c r="S708" s="978"/>
      <c r="T708" s="978"/>
      <c r="U708" s="978"/>
      <c r="V708" s="978"/>
    </row>
    <row r="709" spans="2:22" s="379" customFormat="1" ht="15" customHeight="1">
      <c r="B709" s="1341"/>
      <c r="C709" s="1340"/>
      <c r="D709" s="632"/>
      <c r="E709" s="1339"/>
      <c r="F709" s="1334"/>
      <c r="G709" s="1444"/>
      <c r="H709" s="1290"/>
      <c r="J709" s="778"/>
      <c r="K709" s="806"/>
      <c r="M709" s="123"/>
      <c r="N709" s="123"/>
      <c r="P709" s="778"/>
      <c r="Q709" s="778"/>
      <c r="S709" s="978"/>
      <c r="T709" s="978"/>
      <c r="U709" s="978"/>
      <c r="V709" s="978"/>
    </row>
    <row r="710" spans="2:22" s="379" customFormat="1" ht="15" customHeight="1">
      <c r="B710" s="1115" t="s">
        <v>797</v>
      </c>
      <c r="C710" s="1340"/>
      <c r="D710" s="632" t="s">
        <v>473</v>
      </c>
      <c r="E710" s="1339"/>
      <c r="F710" s="1334"/>
      <c r="G710" s="1444"/>
      <c r="H710" s="1244">
        <f>SUBTOTAL(9,H711:H733)</f>
        <v>0</v>
      </c>
      <c r="J710" s="778"/>
      <c r="K710" s="806"/>
      <c r="M710" s="123"/>
      <c r="N710" s="123"/>
      <c r="P710" s="778"/>
      <c r="Q710" s="778"/>
      <c r="S710" s="978"/>
      <c r="T710" s="978"/>
      <c r="U710" s="978"/>
      <c r="V710" s="978"/>
    </row>
    <row r="711" spans="2:22" s="379" customFormat="1" ht="12.75">
      <c r="B711" s="1341"/>
      <c r="C711" s="1309" t="s">
        <v>39</v>
      </c>
      <c r="D711" s="632" t="s">
        <v>474</v>
      </c>
      <c r="E711" s="1339"/>
      <c r="F711" s="1334"/>
      <c r="G711" s="1444"/>
      <c r="H711" s="1290"/>
      <c r="J711" s="778"/>
      <c r="K711" s="806"/>
      <c r="M711" s="123"/>
      <c r="N711" s="123"/>
      <c r="P711" s="778"/>
      <c r="Q711" s="778"/>
      <c r="S711" s="978"/>
      <c r="T711" s="978"/>
      <c r="U711" s="978"/>
      <c r="V711" s="978"/>
    </row>
    <row r="712" spans="2:22" s="379" customFormat="1" ht="25.5">
      <c r="B712" s="1341"/>
      <c r="C712" s="1340"/>
      <c r="D712" s="1264" t="s">
        <v>475</v>
      </c>
      <c r="E712" s="1339"/>
      <c r="F712" s="1334"/>
      <c r="G712" s="1444"/>
      <c r="H712" s="1290"/>
      <c r="J712" s="778"/>
      <c r="K712" s="806"/>
      <c r="M712" s="123"/>
      <c r="N712" s="123"/>
      <c r="P712" s="778"/>
      <c r="Q712" s="778"/>
      <c r="S712" s="978"/>
      <c r="T712" s="978"/>
      <c r="U712" s="978"/>
      <c r="V712" s="978"/>
    </row>
    <row r="713" spans="2:22" s="379" customFormat="1" ht="15" customHeight="1">
      <c r="B713" s="1341"/>
      <c r="C713" s="1340"/>
      <c r="D713" s="633" t="s">
        <v>363</v>
      </c>
      <c r="E713" s="1339" t="s">
        <v>12</v>
      </c>
      <c r="F713" s="1334">
        <v>6</v>
      </c>
      <c r="G713" s="1444"/>
      <c r="H713" s="1290">
        <f t="shared" ref="H713:H718" si="22">F713*G713</f>
        <v>0</v>
      </c>
      <c r="J713" s="778"/>
      <c r="K713" s="806"/>
      <c r="M713" s="123"/>
      <c r="N713" s="123"/>
      <c r="P713" s="778"/>
      <c r="Q713" s="778"/>
      <c r="S713" s="978"/>
      <c r="T713" s="978"/>
      <c r="U713" s="978"/>
      <c r="V713" s="978"/>
    </row>
    <row r="714" spans="2:22" s="379" customFormat="1" ht="15" customHeight="1">
      <c r="B714" s="1341"/>
      <c r="C714" s="1340"/>
      <c r="D714" s="633" t="s">
        <v>476</v>
      </c>
      <c r="E714" s="1339" t="s">
        <v>12</v>
      </c>
      <c r="F714" s="1334">
        <v>31</v>
      </c>
      <c r="G714" s="1444"/>
      <c r="H714" s="1290">
        <f t="shared" si="22"/>
        <v>0</v>
      </c>
      <c r="J714" s="778"/>
      <c r="K714" s="806"/>
      <c r="M714" s="123"/>
      <c r="N714" s="123"/>
      <c r="P714" s="778"/>
      <c r="Q714" s="778"/>
      <c r="S714" s="978"/>
      <c r="T714" s="978"/>
      <c r="U714" s="978"/>
      <c r="V714" s="978"/>
    </row>
    <row r="715" spans="2:22" s="379" customFormat="1" ht="15" customHeight="1">
      <c r="B715" s="1341"/>
      <c r="C715" s="1340"/>
      <c r="D715" s="633" t="s">
        <v>364</v>
      </c>
      <c r="E715" s="1339" t="s">
        <v>12</v>
      </c>
      <c r="F715" s="1334">
        <v>52</v>
      </c>
      <c r="G715" s="1444"/>
      <c r="H715" s="1290">
        <f t="shared" si="22"/>
        <v>0</v>
      </c>
      <c r="J715" s="778"/>
      <c r="K715" s="806"/>
      <c r="M715" s="123"/>
      <c r="N715" s="123"/>
      <c r="P715" s="778"/>
      <c r="Q715" s="778"/>
      <c r="S715" s="978"/>
      <c r="T715" s="978"/>
      <c r="U715" s="978"/>
      <c r="V715" s="978"/>
    </row>
    <row r="716" spans="2:22" s="379" customFormat="1" ht="15" customHeight="1">
      <c r="B716" s="1341"/>
      <c r="C716" s="1340"/>
      <c r="D716" s="633" t="s">
        <v>343</v>
      </c>
      <c r="E716" s="1339" t="s">
        <v>12</v>
      </c>
      <c r="F716" s="1334">
        <v>9</v>
      </c>
      <c r="G716" s="1444"/>
      <c r="H716" s="1290">
        <f t="shared" si="22"/>
        <v>0</v>
      </c>
      <c r="J716" s="778"/>
      <c r="K716" s="806"/>
      <c r="M716" s="123"/>
      <c r="N716" s="123"/>
      <c r="P716" s="778"/>
      <c r="Q716" s="778"/>
      <c r="S716" s="978"/>
      <c r="T716" s="978"/>
      <c r="U716" s="978"/>
      <c r="V716" s="978"/>
    </row>
    <row r="717" spans="2:22" s="379" customFormat="1" ht="15" customHeight="1">
      <c r="B717" s="1341"/>
      <c r="C717" s="1340"/>
      <c r="D717" s="633" t="s">
        <v>344</v>
      </c>
      <c r="E717" s="1339" t="s">
        <v>12</v>
      </c>
      <c r="F717" s="1334">
        <v>3</v>
      </c>
      <c r="G717" s="1444"/>
      <c r="H717" s="1290">
        <f t="shared" si="22"/>
        <v>0</v>
      </c>
      <c r="J717" s="778"/>
      <c r="K717" s="806"/>
      <c r="M717" s="123"/>
      <c r="N717" s="123"/>
      <c r="P717" s="778"/>
      <c r="Q717" s="778"/>
      <c r="S717" s="978"/>
      <c r="T717" s="978"/>
      <c r="U717" s="978"/>
      <c r="V717" s="978"/>
    </row>
    <row r="718" spans="2:22" s="379" customFormat="1" ht="15" customHeight="1">
      <c r="B718" s="1341"/>
      <c r="C718" s="1340"/>
      <c r="D718" s="633" t="s">
        <v>345</v>
      </c>
      <c r="E718" s="1339" t="s">
        <v>12</v>
      </c>
      <c r="F718" s="1334">
        <v>19</v>
      </c>
      <c r="G718" s="1444"/>
      <c r="H718" s="1290">
        <f t="shared" si="22"/>
        <v>0</v>
      </c>
      <c r="J718" s="778"/>
      <c r="K718" s="806"/>
      <c r="M718" s="123"/>
      <c r="N718" s="123"/>
      <c r="P718" s="778"/>
      <c r="Q718" s="778"/>
      <c r="S718" s="978"/>
      <c r="T718" s="978"/>
      <c r="U718" s="978"/>
      <c r="V718" s="978"/>
    </row>
    <row r="719" spans="2:22" s="379" customFormat="1" ht="15" customHeight="1">
      <c r="B719" s="1341"/>
      <c r="C719" s="1340"/>
      <c r="D719" s="632"/>
      <c r="E719" s="1339"/>
      <c r="F719" s="1334"/>
      <c r="G719" s="1444"/>
      <c r="H719" s="1290"/>
      <c r="J719" s="778"/>
      <c r="K719" s="806"/>
      <c r="M719" s="123"/>
      <c r="N719" s="123"/>
      <c r="P719" s="778"/>
      <c r="Q719" s="778"/>
      <c r="S719" s="978"/>
      <c r="T719" s="978"/>
      <c r="U719" s="978"/>
      <c r="V719" s="978"/>
    </row>
    <row r="720" spans="2:22" s="379" customFormat="1" ht="12.75">
      <c r="B720" s="1341"/>
      <c r="C720" s="1309" t="s">
        <v>35</v>
      </c>
      <c r="D720" s="632" t="s">
        <v>477</v>
      </c>
      <c r="E720" s="1339"/>
      <c r="F720" s="1334"/>
      <c r="G720" s="1444"/>
      <c r="H720" s="1290"/>
      <c r="J720" s="778"/>
      <c r="K720" s="806"/>
      <c r="M720" s="123"/>
      <c r="N720" s="123"/>
      <c r="P720" s="778"/>
      <c r="Q720" s="778"/>
      <c r="S720" s="978"/>
      <c r="T720" s="978"/>
      <c r="U720" s="978"/>
      <c r="V720" s="978"/>
    </row>
    <row r="721" spans="2:22" s="379" customFormat="1" ht="25.5">
      <c r="B721" s="1341"/>
      <c r="C721" s="1309"/>
      <c r="D721" s="1264" t="s">
        <v>475</v>
      </c>
      <c r="E721" s="1339"/>
      <c r="F721" s="1334"/>
      <c r="G721" s="1444"/>
      <c r="H721" s="1290"/>
      <c r="J721" s="778"/>
      <c r="K721" s="806"/>
      <c r="M721" s="123"/>
      <c r="N721" s="123"/>
      <c r="P721" s="778"/>
      <c r="Q721" s="778"/>
      <c r="S721" s="978"/>
      <c r="T721" s="978"/>
      <c r="U721" s="978"/>
      <c r="V721" s="978"/>
    </row>
    <row r="722" spans="2:22" s="379" customFormat="1" ht="15" customHeight="1">
      <c r="B722" s="1341"/>
      <c r="C722" s="1309"/>
      <c r="D722" s="633" t="s">
        <v>364</v>
      </c>
      <c r="E722" s="1339" t="s">
        <v>12</v>
      </c>
      <c r="F722" s="1334">
        <v>36</v>
      </c>
      <c r="G722" s="1444"/>
      <c r="H722" s="1290">
        <f>F722*G722</f>
        <v>0</v>
      </c>
      <c r="J722" s="778"/>
      <c r="K722" s="806"/>
      <c r="M722" s="123"/>
      <c r="N722" s="123"/>
      <c r="P722" s="778"/>
      <c r="Q722" s="778"/>
      <c r="S722" s="978"/>
      <c r="T722" s="978"/>
      <c r="U722" s="978"/>
      <c r="V722" s="978"/>
    </row>
    <row r="723" spans="2:22" s="379" customFormat="1" ht="15" customHeight="1">
      <c r="B723" s="1341"/>
      <c r="C723" s="1309"/>
      <c r="D723" s="633" t="s">
        <v>343</v>
      </c>
      <c r="E723" s="1339" t="s">
        <v>12</v>
      </c>
      <c r="F723" s="1334">
        <v>4</v>
      </c>
      <c r="G723" s="1444"/>
      <c r="H723" s="1290">
        <f>F723*G723</f>
        <v>0</v>
      </c>
      <c r="J723" s="778"/>
      <c r="K723" s="806"/>
      <c r="M723" s="123"/>
      <c r="N723" s="123"/>
      <c r="P723" s="778"/>
      <c r="Q723" s="778"/>
      <c r="S723" s="978"/>
      <c r="T723" s="978"/>
      <c r="U723" s="978"/>
      <c r="V723" s="978"/>
    </row>
    <row r="724" spans="2:22" s="379" customFormat="1" ht="15" customHeight="1">
      <c r="B724" s="1341"/>
      <c r="C724" s="1309"/>
      <c r="D724" s="633" t="s">
        <v>344</v>
      </c>
      <c r="E724" s="1339" t="s">
        <v>12</v>
      </c>
      <c r="F724" s="1334">
        <v>3</v>
      </c>
      <c r="G724" s="1444"/>
      <c r="H724" s="1290">
        <f>F724*G724</f>
        <v>0</v>
      </c>
      <c r="J724" s="778"/>
      <c r="K724" s="806"/>
      <c r="M724" s="123"/>
      <c r="N724" s="123"/>
      <c r="P724" s="778"/>
      <c r="Q724" s="778"/>
      <c r="S724" s="978"/>
      <c r="T724" s="978"/>
      <c r="U724" s="978"/>
      <c r="V724" s="978"/>
    </row>
    <row r="725" spans="2:22" s="379" customFormat="1" ht="15" customHeight="1">
      <c r="B725" s="1341"/>
      <c r="C725" s="1309"/>
      <c r="D725" s="633" t="s">
        <v>345</v>
      </c>
      <c r="E725" s="1339" t="s">
        <v>12</v>
      </c>
      <c r="F725" s="1334">
        <v>67</v>
      </c>
      <c r="G725" s="1444"/>
      <c r="H725" s="1290">
        <f>F725*G725</f>
        <v>0</v>
      </c>
      <c r="J725" s="778"/>
      <c r="K725" s="806"/>
      <c r="M725" s="123"/>
      <c r="N725" s="123"/>
      <c r="P725" s="778"/>
      <c r="Q725" s="778"/>
      <c r="S725" s="978"/>
      <c r="T725" s="978"/>
      <c r="U725" s="978"/>
      <c r="V725" s="978"/>
    </row>
    <row r="726" spans="2:22" s="379" customFormat="1" ht="15" customHeight="1">
      <c r="B726" s="1598"/>
      <c r="C726" s="1599"/>
      <c r="D726" s="1600"/>
      <c r="E726" s="1601"/>
      <c r="F726" s="1597"/>
      <c r="G726" s="1602"/>
      <c r="H726" s="1602"/>
      <c r="J726" s="778"/>
      <c r="K726" s="806"/>
      <c r="M726" s="123"/>
      <c r="N726" s="123"/>
      <c r="P726" s="778"/>
      <c r="Q726" s="778"/>
      <c r="S726" s="978"/>
      <c r="T726" s="978"/>
      <c r="U726" s="978"/>
      <c r="V726" s="978"/>
    </row>
    <row r="727" spans="2:22" s="379" customFormat="1" ht="15" customHeight="1">
      <c r="B727" s="1341"/>
      <c r="C727" s="1309"/>
      <c r="D727" s="632"/>
      <c r="E727" s="1339"/>
      <c r="F727" s="1334"/>
      <c r="G727" s="1444"/>
      <c r="H727" s="1290"/>
      <c r="J727" s="778"/>
      <c r="K727" s="806"/>
      <c r="M727" s="123"/>
      <c r="N727" s="123"/>
      <c r="P727" s="778"/>
      <c r="Q727" s="778"/>
      <c r="S727" s="978"/>
      <c r="T727" s="978"/>
      <c r="U727" s="978"/>
      <c r="V727" s="978"/>
    </row>
    <row r="728" spans="2:22" s="379" customFormat="1" ht="12.75">
      <c r="B728" s="1341"/>
      <c r="C728" s="1309" t="s">
        <v>203</v>
      </c>
      <c r="D728" s="632" t="s">
        <v>478</v>
      </c>
      <c r="E728" s="1339"/>
      <c r="F728" s="1334"/>
      <c r="G728" s="1444"/>
      <c r="H728" s="1290"/>
      <c r="J728" s="778"/>
      <c r="K728" s="806"/>
      <c r="M728" s="123"/>
      <c r="N728" s="123"/>
      <c r="P728" s="778"/>
      <c r="Q728" s="778"/>
      <c r="S728" s="978"/>
      <c r="T728" s="978"/>
      <c r="U728" s="978"/>
      <c r="V728" s="978"/>
    </row>
    <row r="729" spans="2:22" s="379" customFormat="1" ht="25.5">
      <c r="B729" s="1341"/>
      <c r="C729" s="1340"/>
      <c r="D729" s="1264" t="s">
        <v>479</v>
      </c>
      <c r="E729" s="1339"/>
      <c r="F729" s="1334"/>
      <c r="G729" s="1444"/>
      <c r="H729" s="1290"/>
      <c r="J729" s="778"/>
      <c r="K729" s="806"/>
      <c r="M729" s="123"/>
      <c r="N729" s="123"/>
      <c r="P729" s="778"/>
      <c r="Q729" s="778"/>
      <c r="S729" s="978"/>
      <c r="T729" s="978"/>
      <c r="U729" s="978"/>
      <c r="V729" s="978"/>
    </row>
    <row r="730" spans="2:22" s="379" customFormat="1" ht="15" customHeight="1">
      <c r="B730" s="1341"/>
      <c r="C730" s="1340"/>
      <c r="D730" s="633" t="s">
        <v>343</v>
      </c>
      <c r="E730" s="1339" t="s">
        <v>12</v>
      </c>
      <c r="F730" s="1334">
        <v>4</v>
      </c>
      <c r="G730" s="1444"/>
      <c r="H730" s="1290">
        <f>F730*G730</f>
        <v>0</v>
      </c>
      <c r="J730" s="778"/>
      <c r="K730" s="806"/>
      <c r="M730" s="123"/>
      <c r="N730" s="123"/>
      <c r="P730" s="778"/>
      <c r="Q730" s="778"/>
      <c r="S730" s="978"/>
      <c r="T730" s="978"/>
      <c r="U730" s="978"/>
      <c r="V730" s="978"/>
    </row>
    <row r="731" spans="2:22" s="379" customFormat="1" ht="15" customHeight="1">
      <c r="B731" s="1341"/>
      <c r="C731" s="1340"/>
      <c r="D731" s="633" t="s">
        <v>345</v>
      </c>
      <c r="E731" s="1339" t="s">
        <v>12</v>
      </c>
      <c r="F731" s="1334">
        <v>30</v>
      </c>
      <c r="G731" s="1444"/>
      <c r="H731" s="1290">
        <f>F731*G731</f>
        <v>0</v>
      </c>
      <c r="J731" s="778"/>
      <c r="K731" s="806"/>
      <c r="M731" s="123"/>
      <c r="N731" s="123"/>
      <c r="P731" s="778"/>
      <c r="Q731" s="778"/>
      <c r="S731" s="978"/>
      <c r="T731" s="978"/>
      <c r="U731" s="978"/>
      <c r="V731" s="978"/>
    </row>
    <row r="732" spans="2:22" s="379" customFormat="1" ht="15" customHeight="1">
      <c r="B732" s="1341"/>
      <c r="C732" s="1340"/>
      <c r="D732" s="633" t="s">
        <v>457</v>
      </c>
      <c r="E732" s="1339" t="s">
        <v>12</v>
      </c>
      <c r="F732" s="1334">
        <v>53</v>
      </c>
      <c r="G732" s="1444"/>
      <c r="H732" s="1290">
        <f>F732*G732</f>
        <v>0</v>
      </c>
      <c r="J732" s="778"/>
      <c r="K732" s="806"/>
      <c r="M732" s="123"/>
      <c r="N732" s="123"/>
      <c r="P732" s="778"/>
      <c r="Q732" s="778"/>
      <c r="S732" s="978"/>
      <c r="T732" s="978"/>
      <c r="U732" s="978"/>
      <c r="V732" s="978"/>
    </row>
    <row r="733" spans="2:22" s="379" customFormat="1" ht="15" customHeight="1">
      <c r="B733" s="1341"/>
      <c r="C733" s="1340"/>
      <c r="D733" s="633" t="s">
        <v>346</v>
      </c>
      <c r="E733" s="1339" t="s">
        <v>12</v>
      </c>
      <c r="F733" s="1334">
        <v>23</v>
      </c>
      <c r="G733" s="1444"/>
      <c r="H733" s="1290">
        <f>F733*G733</f>
        <v>0</v>
      </c>
      <c r="J733" s="778"/>
      <c r="K733" s="806"/>
      <c r="M733" s="123"/>
      <c r="N733" s="123"/>
      <c r="P733" s="778"/>
      <c r="Q733" s="778"/>
      <c r="S733" s="978"/>
      <c r="T733" s="978"/>
      <c r="U733" s="978"/>
      <c r="V733" s="978"/>
    </row>
    <row r="734" spans="2:22" ht="15" customHeight="1">
      <c r="B734" s="1341"/>
      <c r="C734" s="1340"/>
      <c r="D734" s="640"/>
      <c r="E734" s="1339"/>
      <c r="F734" s="1334"/>
      <c r="G734" s="1444"/>
      <c r="H734" s="1290"/>
      <c r="K734" s="806"/>
      <c r="N734" s="123"/>
      <c r="Q734" s="778"/>
    </row>
    <row r="735" spans="2:22" s="494" customFormat="1" ht="15" customHeight="1">
      <c r="B735" s="1131">
        <f>B698+0.1</f>
        <v>3.2</v>
      </c>
      <c r="C735" s="1309"/>
      <c r="D735" s="1338" t="s">
        <v>70</v>
      </c>
      <c r="E735" s="1315"/>
      <c r="F735" s="1314"/>
      <c r="G735" s="1444"/>
      <c r="H735" s="1244">
        <f>SUBTOTAL(9,H737:H738)</f>
        <v>0</v>
      </c>
      <c r="I735" s="10"/>
      <c r="J735" s="784"/>
      <c r="K735" s="806"/>
      <c r="L735" s="639"/>
      <c r="M735" s="121"/>
      <c r="N735" s="123"/>
      <c r="O735" s="639"/>
      <c r="P735" s="907"/>
      <c r="Q735" s="778"/>
      <c r="S735" s="988"/>
      <c r="T735" s="988"/>
      <c r="U735" s="988"/>
      <c r="V735" s="988"/>
    </row>
    <row r="736" spans="2:22" s="494" customFormat="1" ht="15" customHeight="1">
      <c r="B736" s="1131"/>
      <c r="C736" s="1309" t="s">
        <v>39</v>
      </c>
      <c r="D736" s="1336" t="s">
        <v>480</v>
      </c>
      <c r="E736" s="1315"/>
      <c r="F736" s="1314"/>
      <c r="G736" s="1444"/>
      <c r="H736" s="1244"/>
      <c r="I736" s="10"/>
      <c r="J736" s="784"/>
      <c r="K736" s="806"/>
      <c r="L736" s="639"/>
      <c r="M736" s="121"/>
      <c r="N736" s="123"/>
      <c r="O736" s="639"/>
      <c r="P736" s="907"/>
      <c r="Q736" s="778"/>
      <c r="S736" s="988"/>
      <c r="T736" s="988"/>
      <c r="U736" s="988"/>
      <c r="V736" s="988"/>
    </row>
    <row r="737" spans="1:22" s="494" customFormat="1" ht="15" customHeight="1">
      <c r="B737" s="1131"/>
      <c r="C737" s="1309"/>
      <c r="D737" s="1335" t="s">
        <v>481</v>
      </c>
      <c r="E737" s="1315" t="s">
        <v>0</v>
      </c>
      <c r="F737" s="1334">
        <v>5</v>
      </c>
      <c r="G737" s="1444"/>
      <c r="H737" s="1290">
        <f>F737*G737</f>
        <v>0</v>
      </c>
      <c r="I737" s="10"/>
      <c r="J737" s="784"/>
      <c r="K737" s="806"/>
      <c r="L737" s="639"/>
      <c r="M737" s="121"/>
      <c r="N737" s="123"/>
      <c r="O737" s="639"/>
      <c r="P737" s="907"/>
      <c r="Q737" s="778"/>
      <c r="S737" s="988"/>
      <c r="T737" s="988"/>
      <c r="U737" s="988"/>
      <c r="V737" s="988"/>
    </row>
    <row r="738" spans="1:22" s="494" customFormat="1" ht="15" customHeight="1">
      <c r="B738" s="1131"/>
      <c r="C738" s="1309"/>
      <c r="D738" s="1335" t="s">
        <v>482</v>
      </c>
      <c r="E738" s="1315" t="s">
        <v>0</v>
      </c>
      <c r="F738" s="1334">
        <v>3</v>
      </c>
      <c r="G738" s="1444"/>
      <c r="H738" s="1290">
        <f>F738*G738</f>
        <v>0</v>
      </c>
      <c r="I738" s="10"/>
      <c r="J738" s="784"/>
      <c r="K738" s="806"/>
      <c r="M738" s="375"/>
      <c r="N738" s="123"/>
      <c r="P738" s="901"/>
      <c r="Q738" s="778"/>
      <c r="S738" s="988"/>
      <c r="T738" s="988"/>
      <c r="U738" s="988"/>
      <c r="V738" s="988"/>
    </row>
    <row r="739" spans="1:22" ht="15" customHeight="1">
      <c r="B739" s="1292"/>
      <c r="C739" s="1389"/>
      <c r="D739" s="1366"/>
      <c r="E739" s="1388"/>
      <c r="F739" s="1387"/>
      <c r="G739" s="1448"/>
      <c r="H739" s="1362"/>
      <c r="K739" s="806"/>
      <c r="N739" s="123"/>
      <c r="Q739" s="778"/>
    </row>
    <row r="740" spans="1:22" s="494" customFormat="1" ht="15" customHeight="1">
      <c r="B740" s="1292">
        <f>+B735+0.1</f>
        <v>3.3</v>
      </c>
      <c r="C740" s="1321"/>
      <c r="D740" s="1326" t="s">
        <v>484</v>
      </c>
      <c r="E740" s="1315"/>
      <c r="F740" s="1314"/>
      <c r="G740" s="1444"/>
      <c r="H740" s="1244">
        <f>SUBTOTAL(9,H742:H775)</f>
        <v>0</v>
      </c>
      <c r="I740" s="10"/>
      <c r="J740" s="784"/>
      <c r="K740" s="806"/>
      <c r="L740" s="636"/>
      <c r="M740" s="121"/>
      <c r="N740" s="123"/>
      <c r="O740" s="636"/>
      <c r="P740" s="908"/>
      <c r="Q740" s="778"/>
      <c r="R740" s="636"/>
      <c r="S740" s="988"/>
      <c r="T740" s="988"/>
      <c r="U740" s="988"/>
      <c r="V740" s="988"/>
    </row>
    <row r="741" spans="1:22" s="379" customFormat="1" ht="15" customHeight="1">
      <c r="B741" s="1292"/>
      <c r="C741" s="1385"/>
      <c r="D741" s="1386" t="s">
        <v>485</v>
      </c>
      <c r="E741" s="642"/>
      <c r="F741" s="643"/>
      <c r="G741" s="644"/>
      <c r="H741" s="642"/>
      <c r="J741" s="778"/>
      <c r="K741" s="806"/>
      <c r="M741" s="123"/>
      <c r="N741" s="123"/>
      <c r="P741" s="778"/>
      <c r="Q741" s="778"/>
      <c r="S741" s="978"/>
      <c r="T741" s="978"/>
      <c r="U741" s="978"/>
      <c r="V741" s="978"/>
    </row>
    <row r="742" spans="1:22" s="631" customFormat="1" ht="12.75">
      <c r="A742" s="630"/>
      <c r="B742" s="1299" t="s">
        <v>798</v>
      </c>
      <c r="C742" s="1263"/>
      <c r="D742" s="1361" t="s">
        <v>487</v>
      </c>
      <c r="E742" s="1315"/>
      <c r="F742" s="1314"/>
      <c r="G742" s="1444"/>
      <c r="H742" s="1244"/>
      <c r="J742" s="375"/>
      <c r="K742" s="806"/>
      <c r="M742" s="375"/>
      <c r="N742" s="123"/>
      <c r="P742" s="375"/>
      <c r="Q742" s="778"/>
      <c r="S742" s="986"/>
      <c r="T742" s="986"/>
      <c r="U742" s="986"/>
      <c r="V742" s="986"/>
    </row>
    <row r="743" spans="1:22" s="641" customFormat="1" ht="12.75">
      <c r="B743" s="1115"/>
      <c r="C743" s="1309" t="s">
        <v>39</v>
      </c>
      <c r="D743" s="1361" t="s">
        <v>936</v>
      </c>
      <c r="E743" s="1315" t="s">
        <v>5</v>
      </c>
      <c r="F743" s="1314">
        <v>1</v>
      </c>
      <c r="G743" s="1444"/>
      <c r="H743" s="1290">
        <f>F743*G743</f>
        <v>0</v>
      </c>
      <c r="J743" s="2"/>
      <c r="K743" s="806"/>
      <c r="M743" s="2"/>
      <c r="N743" s="123"/>
      <c r="P743" s="2"/>
      <c r="Q743" s="778"/>
      <c r="S743" s="989"/>
      <c r="T743" s="989"/>
      <c r="U743" s="989"/>
      <c r="V743" s="989"/>
    </row>
    <row r="744" spans="1:22" s="631" customFormat="1" ht="12.75">
      <c r="A744" s="630"/>
      <c r="B744" s="1131"/>
      <c r="C744" s="1320"/>
      <c r="D744" s="1306" t="s">
        <v>488</v>
      </c>
      <c r="E744" s="1315"/>
      <c r="F744" s="1314"/>
      <c r="G744" s="1444"/>
      <c r="H744" s="1244"/>
      <c r="J744" s="375"/>
      <c r="K744" s="806"/>
      <c r="M744" s="375"/>
      <c r="N744" s="123"/>
      <c r="P744" s="375"/>
      <c r="Q744" s="778"/>
      <c r="S744" s="986"/>
      <c r="T744" s="986"/>
      <c r="U744" s="986"/>
      <c r="V744" s="986"/>
    </row>
    <row r="745" spans="1:22" s="631" customFormat="1" ht="12.75">
      <c r="A745" s="630"/>
      <c r="B745" s="1131"/>
      <c r="C745" s="1320"/>
      <c r="D745" s="1306" t="s">
        <v>489</v>
      </c>
      <c r="E745" s="1315"/>
      <c r="F745" s="1314"/>
      <c r="G745" s="1444"/>
      <c r="H745" s="1244"/>
      <c r="J745" s="375"/>
      <c r="K745" s="806"/>
      <c r="M745" s="375"/>
      <c r="N745" s="123"/>
      <c r="P745" s="375"/>
      <c r="Q745" s="778"/>
      <c r="S745" s="986"/>
      <c r="T745" s="986"/>
      <c r="U745" s="986"/>
      <c r="V745" s="986"/>
    </row>
    <row r="746" spans="1:22" s="631" customFormat="1" ht="12.75">
      <c r="A746" s="630"/>
      <c r="B746" s="1131"/>
      <c r="C746" s="1320"/>
      <c r="D746" s="1306" t="s">
        <v>490</v>
      </c>
      <c r="E746" s="1315"/>
      <c r="F746" s="1314"/>
      <c r="G746" s="1444"/>
      <c r="H746" s="1244"/>
      <c r="J746" s="375"/>
      <c r="K746" s="806"/>
      <c r="M746" s="375"/>
      <c r="N746" s="123"/>
      <c r="P746" s="375"/>
      <c r="Q746" s="778"/>
      <c r="S746" s="986"/>
      <c r="T746" s="986"/>
      <c r="U746" s="986"/>
      <c r="V746" s="986"/>
    </row>
    <row r="747" spans="1:22" s="631" customFormat="1" ht="12.75">
      <c r="A747" s="630"/>
      <c r="B747" s="1131"/>
      <c r="C747" s="1320"/>
      <c r="D747" s="1306"/>
      <c r="E747" s="1315"/>
      <c r="F747" s="1314"/>
      <c r="G747" s="1444"/>
      <c r="H747" s="1244"/>
      <c r="J747" s="375"/>
      <c r="K747" s="806"/>
      <c r="M747" s="375"/>
      <c r="N747" s="123"/>
      <c r="P747" s="375"/>
      <c r="Q747" s="778"/>
      <c r="S747" s="986"/>
      <c r="T747" s="986"/>
      <c r="U747" s="986"/>
      <c r="V747" s="986"/>
    </row>
    <row r="748" spans="1:22" s="631" customFormat="1" ht="12.75">
      <c r="A748" s="630"/>
      <c r="B748" s="1115" t="s">
        <v>799</v>
      </c>
      <c r="C748" s="1309"/>
      <c r="D748" s="1306" t="s">
        <v>492</v>
      </c>
      <c r="E748" s="1315"/>
      <c r="F748" s="1314"/>
      <c r="G748" s="1444"/>
      <c r="H748" s="1244"/>
      <c r="J748" s="375"/>
      <c r="K748" s="806"/>
      <c r="M748" s="375"/>
      <c r="N748" s="123"/>
      <c r="P748" s="375"/>
      <c r="Q748" s="778"/>
      <c r="S748" s="986"/>
      <c r="T748" s="986"/>
      <c r="U748" s="986"/>
      <c r="V748" s="986"/>
    </row>
    <row r="749" spans="1:22" s="631" customFormat="1" ht="12.75">
      <c r="A749" s="630"/>
      <c r="B749" s="1115"/>
      <c r="C749" s="1309" t="s">
        <v>39</v>
      </c>
      <c r="D749" s="1306" t="s">
        <v>935</v>
      </c>
      <c r="E749" s="1315" t="s">
        <v>5</v>
      </c>
      <c r="F749" s="1314">
        <v>1</v>
      </c>
      <c r="G749" s="1444"/>
      <c r="H749" s="1290">
        <f>F749*G749</f>
        <v>0</v>
      </c>
      <c r="J749" s="375"/>
      <c r="K749" s="806"/>
      <c r="M749" s="375"/>
      <c r="N749" s="123"/>
      <c r="P749" s="375"/>
      <c r="Q749" s="778"/>
      <c r="S749" s="986"/>
      <c r="T749" s="986"/>
      <c r="U749" s="986"/>
      <c r="V749" s="986"/>
    </row>
    <row r="750" spans="1:22" s="631" customFormat="1" ht="12.75">
      <c r="A750" s="630"/>
      <c r="B750" s="1131"/>
      <c r="C750" s="1320"/>
      <c r="D750" s="1306" t="s">
        <v>591</v>
      </c>
      <c r="E750" s="1315"/>
      <c r="F750" s="1314"/>
      <c r="G750" s="1444"/>
      <c r="H750" s="1244"/>
      <c r="J750" s="375"/>
      <c r="K750" s="806"/>
      <c r="M750" s="375"/>
      <c r="N750" s="123"/>
      <c r="P750" s="375"/>
      <c r="Q750" s="778"/>
      <c r="S750" s="986"/>
      <c r="T750" s="986"/>
      <c r="U750" s="986"/>
      <c r="V750" s="986"/>
    </row>
    <row r="751" spans="1:22" s="631" customFormat="1" ht="12.75">
      <c r="A751" s="630"/>
      <c r="B751" s="1131"/>
      <c r="C751" s="1320"/>
      <c r="D751" s="1306" t="s">
        <v>883</v>
      </c>
      <c r="E751" s="1315"/>
      <c r="F751" s="1314"/>
      <c r="G751" s="1444"/>
      <c r="H751" s="1244"/>
      <c r="J751" s="375"/>
      <c r="K751" s="806"/>
      <c r="M751" s="375"/>
      <c r="N751" s="123"/>
      <c r="P751" s="375"/>
      <c r="Q751" s="778"/>
      <c r="S751" s="986"/>
      <c r="T751" s="986"/>
      <c r="U751" s="986"/>
      <c r="V751" s="986"/>
    </row>
    <row r="752" spans="1:22" s="631" customFormat="1" ht="12.75">
      <c r="A752" s="630"/>
      <c r="B752" s="1131"/>
      <c r="C752" s="1320"/>
      <c r="D752" s="1306" t="s">
        <v>499</v>
      </c>
      <c r="E752" s="1315"/>
      <c r="F752" s="1314"/>
      <c r="G752" s="1444"/>
      <c r="H752" s="1244"/>
      <c r="J752" s="375"/>
      <c r="K752" s="806"/>
      <c r="M752" s="375"/>
      <c r="N752" s="123"/>
      <c r="P752" s="375"/>
      <c r="Q752" s="778"/>
      <c r="S752" s="986"/>
      <c r="T752" s="986"/>
      <c r="U752" s="986"/>
      <c r="V752" s="986"/>
    </row>
    <row r="753" spans="1:22" s="631" customFormat="1" ht="12.75">
      <c r="A753" s="630"/>
      <c r="B753" s="1131"/>
      <c r="C753" s="1320"/>
      <c r="D753" s="1306"/>
      <c r="E753" s="1315"/>
      <c r="F753" s="1314"/>
      <c r="G753" s="1444"/>
      <c r="H753" s="1244"/>
      <c r="J753" s="375"/>
      <c r="K753" s="806"/>
      <c r="M753" s="375"/>
      <c r="N753" s="123"/>
      <c r="P753" s="375"/>
      <c r="Q753" s="778"/>
      <c r="S753" s="986"/>
      <c r="T753" s="986"/>
      <c r="U753" s="986"/>
      <c r="V753" s="986"/>
    </row>
    <row r="754" spans="1:22" s="631" customFormat="1" ht="12.75">
      <c r="A754" s="630"/>
      <c r="B754" s="1115"/>
      <c r="C754" s="1309" t="s">
        <v>35</v>
      </c>
      <c r="D754" s="1306" t="s">
        <v>934</v>
      </c>
      <c r="E754" s="1315" t="s">
        <v>5</v>
      </c>
      <c r="F754" s="1314">
        <v>1</v>
      </c>
      <c r="G754" s="1444"/>
      <c r="H754" s="1290">
        <f>F754*G754</f>
        <v>0</v>
      </c>
      <c r="J754" s="375"/>
      <c r="K754" s="806"/>
      <c r="M754" s="375"/>
      <c r="N754" s="123"/>
      <c r="P754" s="375"/>
      <c r="Q754" s="778"/>
      <c r="S754" s="986"/>
      <c r="T754" s="986"/>
      <c r="U754" s="986"/>
      <c r="V754" s="986"/>
    </row>
    <row r="755" spans="1:22" s="631" customFormat="1" ht="12.75">
      <c r="A755" s="630"/>
      <c r="B755" s="1131"/>
      <c r="C755" s="1320"/>
      <c r="D755" s="1306" t="s">
        <v>881</v>
      </c>
      <c r="E755" s="1315"/>
      <c r="F755" s="1314"/>
      <c r="G755" s="1444"/>
      <c r="H755" s="1244"/>
      <c r="J755" s="375"/>
      <c r="K755" s="806"/>
      <c r="M755" s="375"/>
      <c r="N755" s="123"/>
      <c r="P755" s="375"/>
      <c r="Q755" s="778"/>
      <c r="S755" s="986"/>
      <c r="T755" s="986"/>
      <c r="U755" s="986"/>
      <c r="V755" s="986"/>
    </row>
    <row r="756" spans="1:22" s="631" customFormat="1" ht="12.75">
      <c r="A756" s="630"/>
      <c r="B756" s="1131"/>
      <c r="C756" s="1320"/>
      <c r="D756" s="1306" t="s">
        <v>864</v>
      </c>
      <c r="E756" s="1315"/>
      <c r="F756" s="1314"/>
      <c r="G756" s="1444"/>
      <c r="H756" s="1244"/>
      <c r="J756" s="375"/>
      <c r="K756" s="806"/>
      <c r="M756" s="375"/>
      <c r="N756" s="123"/>
      <c r="P756" s="375"/>
      <c r="Q756" s="778"/>
      <c r="S756" s="986"/>
      <c r="T756" s="986"/>
      <c r="U756" s="986"/>
      <c r="V756" s="986"/>
    </row>
    <row r="757" spans="1:22" s="631" customFormat="1" ht="12.75">
      <c r="A757" s="630"/>
      <c r="B757" s="1131"/>
      <c r="C757" s="1320"/>
      <c r="D757" s="1306" t="s">
        <v>499</v>
      </c>
      <c r="E757" s="1315"/>
      <c r="F757" s="1314"/>
      <c r="G757" s="1444"/>
      <c r="H757" s="1244"/>
      <c r="J757" s="375"/>
      <c r="K757" s="806"/>
      <c r="M757" s="375"/>
      <c r="N757" s="123"/>
      <c r="P757" s="375"/>
      <c r="Q757" s="778"/>
      <c r="S757" s="986"/>
      <c r="T757" s="986"/>
      <c r="U757" s="986"/>
      <c r="V757" s="986"/>
    </row>
    <row r="758" spans="1:22" s="631" customFormat="1" ht="12.75">
      <c r="A758" s="630"/>
      <c r="B758" s="1131"/>
      <c r="C758" s="1320"/>
      <c r="D758" s="1306"/>
      <c r="E758" s="1315"/>
      <c r="F758" s="1314"/>
      <c r="G758" s="1444"/>
      <c r="H758" s="1244"/>
      <c r="J758" s="375"/>
      <c r="K758" s="806"/>
      <c r="M758" s="375"/>
      <c r="N758" s="123"/>
      <c r="P758" s="375"/>
      <c r="Q758" s="778"/>
      <c r="S758" s="986"/>
      <c r="T758" s="986"/>
      <c r="U758" s="986"/>
      <c r="V758" s="986"/>
    </row>
    <row r="759" spans="1:22" s="631" customFormat="1" ht="12.75">
      <c r="A759" s="630"/>
      <c r="B759" s="1115"/>
      <c r="C759" s="1309" t="s">
        <v>203</v>
      </c>
      <c r="D759" s="1306" t="s">
        <v>933</v>
      </c>
      <c r="E759" s="1315" t="s">
        <v>5</v>
      </c>
      <c r="F759" s="1314">
        <v>1</v>
      </c>
      <c r="G759" s="1444"/>
      <c r="H759" s="1290">
        <f>F759*G759</f>
        <v>0</v>
      </c>
      <c r="J759" s="375"/>
      <c r="K759" s="806"/>
      <c r="M759" s="375"/>
      <c r="N759" s="123"/>
      <c r="P759" s="375"/>
      <c r="Q759" s="778"/>
      <c r="S759" s="986"/>
      <c r="T759" s="986"/>
      <c r="U759" s="986"/>
      <c r="V759" s="986"/>
    </row>
    <row r="760" spans="1:22" s="631" customFormat="1" ht="12.75">
      <c r="A760" s="630"/>
      <c r="B760" s="1131"/>
      <c r="C760" s="1320"/>
      <c r="D760" s="1306" t="s">
        <v>493</v>
      </c>
      <c r="E760" s="1315"/>
      <c r="F760" s="1314"/>
      <c r="G760" s="1444"/>
      <c r="H760" s="1244"/>
      <c r="J760" s="375"/>
      <c r="K760" s="806"/>
      <c r="M760" s="375"/>
      <c r="N760" s="123"/>
      <c r="P760" s="375"/>
      <c r="Q760" s="778"/>
      <c r="S760" s="986"/>
      <c r="T760" s="986"/>
      <c r="U760" s="986"/>
      <c r="V760" s="986"/>
    </row>
    <row r="761" spans="1:22" s="631" customFormat="1" ht="12.75">
      <c r="A761" s="630"/>
      <c r="B761" s="1131"/>
      <c r="C761" s="1320"/>
      <c r="D761" s="1306" t="s">
        <v>494</v>
      </c>
      <c r="E761" s="1315"/>
      <c r="F761" s="1314"/>
      <c r="G761" s="1444"/>
      <c r="H761" s="1244"/>
      <c r="J761" s="375"/>
      <c r="K761" s="806"/>
      <c r="M761" s="375"/>
      <c r="N761" s="123"/>
      <c r="P761" s="375"/>
      <c r="Q761" s="778"/>
      <c r="S761" s="986"/>
      <c r="T761" s="986"/>
      <c r="U761" s="986"/>
      <c r="V761" s="986"/>
    </row>
    <row r="762" spans="1:22" s="631" customFormat="1" ht="12.75">
      <c r="A762" s="630"/>
      <c r="B762" s="1131"/>
      <c r="C762" s="1320"/>
      <c r="D762" s="1306" t="s">
        <v>495</v>
      </c>
      <c r="E762" s="1315"/>
      <c r="F762" s="1314"/>
      <c r="G762" s="1444"/>
      <c r="H762" s="1244"/>
      <c r="J762" s="375"/>
      <c r="K762" s="806"/>
      <c r="M762" s="375"/>
      <c r="N762" s="123"/>
      <c r="P762" s="375"/>
      <c r="Q762" s="778"/>
      <c r="S762" s="986"/>
      <c r="T762" s="986"/>
      <c r="U762" s="986"/>
      <c r="V762" s="986"/>
    </row>
    <row r="763" spans="1:22" s="631" customFormat="1" ht="12.75">
      <c r="A763" s="630"/>
      <c r="B763" s="1131"/>
      <c r="C763" s="1320"/>
      <c r="D763" s="1306"/>
      <c r="E763" s="1315"/>
      <c r="F763" s="1314"/>
      <c r="G763" s="1444"/>
      <c r="H763" s="1244"/>
      <c r="J763" s="375"/>
      <c r="K763" s="806"/>
      <c r="M763" s="375"/>
      <c r="N763" s="123"/>
      <c r="P763" s="375"/>
      <c r="Q763" s="778"/>
      <c r="S763" s="986"/>
      <c r="T763" s="986"/>
      <c r="U763" s="986"/>
      <c r="V763" s="986"/>
    </row>
    <row r="764" spans="1:22" s="631" customFormat="1" ht="12.75">
      <c r="A764" s="630"/>
      <c r="B764" s="1115"/>
      <c r="C764" s="1309" t="s">
        <v>40</v>
      </c>
      <c r="D764" s="1306" t="s">
        <v>932</v>
      </c>
      <c r="E764" s="1315" t="s">
        <v>5</v>
      </c>
      <c r="F764" s="1314">
        <v>1</v>
      </c>
      <c r="G764" s="1444"/>
      <c r="H764" s="1290">
        <f>F764*G764</f>
        <v>0</v>
      </c>
      <c r="J764" s="375"/>
      <c r="K764" s="806"/>
      <c r="M764" s="375"/>
      <c r="N764" s="123"/>
      <c r="P764" s="375"/>
      <c r="Q764" s="778"/>
      <c r="S764" s="986"/>
      <c r="T764" s="986"/>
      <c r="U764" s="986"/>
      <c r="V764" s="986"/>
    </row>
    <row r="765" spans="1:22" s="631" customFormat="1" ht="12.75">
      <c r="A765" s="630"/>
      <c r="B765" s="1131"/>
      <c r="C765" s="1320"/>
      <c r="D765" s="1306" t="s">
        <v>877</v>
      </c>
      <c r="E765" s="1315"/>
      <c r="F765" s="1314"/>
      <c r="G765" s="1444"/>
      <c r="H765" s="1244"/>
      <c r="J765" s="375"/>
      <c r="K765" s="806"/>
      <c r="M765" s="375"/>
      <c r="N765" s="123"/>
      <c r="P765" s="375"/>
      <c r="Q765" s="778"/>
      <c r="S765" s="986"/>
      <c r="T765" s="986"/>
      <c r="U765" s="986"/>
      <c r="V765" s="986"/>
    </row>
    <row r="766" spans="1:22" s="631" customFormat="1" ht="12.75">
      <c r="A766" s="630"/>
      <c r="B766" s="1131"/>
      <c r="C766" s="1320"/>
      <c r="D766" s="1306" t="s">
        <v>497</v>
      </c>
      <c r="E766" s="1315"/>
      <c r="F766" s="1314"/>
      <c r="G766" s="1444"/>
      <c r="H766" s="1244"/>
      <c r="J766" s="375"/>
      <c r="K766" s="806"/>
      <c r="M766" s="375"/>
      <c r="N766" s="123"/>
      <c r="P766" s="375"/>
      <c r="Q766" s="778"/>
      <c r="S766" s="986"/>
      <c r="T766" s="986"/>
      <c r="U766" s="986"/>
      <c r="V766" s="986"/>
    </row>
    <row r="767" spans="1:22" s="631" customFormat="1" ht="12.75">
      <c r="A767" s="630"/>
      <c r="B767" s="1131"/>
      <c r="C767" s="1320"/>
      <c r="D767" s="1306" t="s">
        <v>495</v>
      </c>
      <c r="E767" s="1315"/>
      <c r="F767" s="1314"/>
      <c r="G767" s="1444"/>
      <c r="H767" s="1244"/>
      <c r="J767" s="375"/>
      <c r="K767" s="806"/>
      <c r="M767" s="375"/>
      <c r="N767" s="123"/>
      <c r="P767" s="375"/>
      <c r="Q767" s="778"/>
      <c r="S767" s="986"/>
      <c r="T767" s="986"/>
      <c r="U767" s="986"/>
      <c r="V767" s="986"/>
    </row>
    <row r="768" spans="1:22" s="631" customFormat="1" ht="12.75">
      <c r="A768" s="630"/>
      <c r="B768" s="1131"/>
      <c r="C768" s="1320"/>
      <c r="D768" s="1306"/>
      <c r="E768" s="1315"/>
      <c r="F768" s="1314"/>
      <c r="G768" s="1444"/>
      <c r="H768" s="1244"/>
      <c r="J768" s="375"/>
      <c r="K768" s="806"/>
      <c r="M768" s="375"/>
      <c r="N768" s="123"/>
      <c r="P768" s="375"/>
      <c r="Q768" s="778"/>
      <c r="S768" s="986"/>
      <c r="T768" s="986"/>
      <c r="U768" s="986"/>
      <c r="V768" s="986"/>
    </row>
    <row r="769" spans="1:22" s="631" customFormat="1" ht="12.75">
      <c r="A769" s="630"/>
      <c r="B769" s="1115"/>
      <c r="C769" s="1309" t="s">
        <v>41</v>
      </c>
      <c r="D769" s="1306" t="s">
        <v>931</v>
      </c>
      <c r="E769" s="1315" t="s">
        <v>5</v>
      </c>
      <c r="F769" s="1314">
        <v>1</v>
      </c>
      <c r="G769" s="1444"/>
      <c r="H769" s="1290">
        <f>F769*G769</f>
        <v>0</v>
      </c>
      <c r="J769" s="375"/>
      <c r="K769" s="806"/>
      <c r="M769" s="375"/>
      <c r="N769" s="123"/>
      <c r="P769" s="375"/>
      <c r="Q769" s="778"/>
      <c r="S769" s="986"/>
      <c r="T769" s="986"/>
      <c r="U769" s="986"/>
      <c r="V769" s="986"/>
    </row>
    <row r="770" spans="1:22" s="631" customFormat="1" ht="12.75">
      <c r="A770" s="630"/>
      <c r="B770" s="1131"/>
      <c r="C770" s="1320"/>
      <c r="D770" s="1306" t="s">
        <v>875</v>
      </c>
      <c r="E770" s="1315"/>
      <c r="F770" s="1314"/>
      <c r="G770" s="1444"/>
      <c r="H770" s="1244"/>
      <c r="J770" s="375"/>
      <c r="K770" s="806"/>
      <c r="M770" s="375"/>
      <c r="N770" s="123"/>
      <c r="P770" s="375"/>
      <c r="Q770" s="778"/>
      <c r="S770" s="986"/>
      <c r="T770" s="986"/>
      <c r="U770" s="986"/>
      <c r="V770" s="986"/>
    </row>
    <row r="771" spans="1:22" s="631" customFormat="1" ht="12.75">
      <c r="A771" s="630"/>
      <c r="B771" s="1131"/>
      <c r="C771" s="1320"/>
      <c r="D771" s="1306" t="s">
        <v>497</v>
      </c>
      <c r="E771" s="1315"/>
      <c r="F771" s="1314"/>
      <c r="G771" s="1444"/>
      <c r="H771" s="1244"/>
      <c r="J771" s="375"/>
      <c r="K771" s="806"/>
      <c r="M771" s="375"/>
      <c r="N771" s="123"/>
      <c r="P771" s="375"/>
      <c r="Q771" s="778"/>
      <c r="S771" s="986"/>
      <c r="T771" s="986"/>
      <c r="U771" s="986"/>
      <c r="V771" s="986"/>
    </row>
    <row r="772" spans="1:22" s="631" customFormat="1" ht="12.75">
      <c r="A772" s="630"/>
      <c r="B772" s="1131"/>
      <c r="C772" s="1320"/>
      <c r="D772" s="1306" t="s">
        <v>499</v>
      </c>
      <c r="E772" s="1315"/>
      <c r="F772" s="1314"/>
      <c r="G772" s="1444"/>
      <c r="H772" s="1244"/>
      <c r="J772" s="375"/>
      <c r="K772" s="806"/>
      <c r="M772" s="375"/>
      <c r="N772" s="123"/>
      <c r="P772" s="375"/>
      <c r="Q772" s="778"/>
      <c r="S772" s="986"/>
      <c r="T772" s="986"/>
      <c r="U772" s="986"/>
      <c r="V772" s="986"/>
    </row>
    <row r="773" spans="1:22" s="631" customFormat="1" ht="12.75">
      <c r="A773" s="630"/>
      <c r="B773" s="1131"/>
      <c r="C773" s="1320"/>
      <c r="D773" s="1306"/>
      <c r="E773" s="1315"/>
      <c r="F773" s="1314"/>
      <c r="G773" s="1444"/>
      <c r="H773" s="1244"/>
      <c r="J773" s="375"/>
      <c r="K773" s="806"/>
      <c r="M773" s="375"/>
      <c r="N773" s="123"/>
      <c r="P773" s="375"/>
      <c r="Q773" s="778"/>
      <c r="S773" s="986"/>
      <c r="T773" s="986"/>
      <c r="U773" s="986"/>
      <c r="V773" s="986"/>
    </row>
    <row r="774" spans="1:22" s="631" customFormat="1" ht="12.75">
      <c r="A774" s="630"/>
      <c r="B774" s="1115" t="s">
        <v>1020</v>
      </c>
      <c r="C774" s="1309"/>
      <c r="D774" s="1306" t="s">
        <v>768</v>
      </c>
      <c r="E774" s="1315"/>
      <c r="F774" s="1314"/>
      <c r="G774" s="1444"/>
      <c r="H774" s="1244"/>
      <c r="J774" s="375"/>
      <c r="K774" s="806"/>
      <c r="M774" s="375"/>
      <c r="N774" s="123"/>
      <c r="P774" s="375"/>
      <c r="Q774" s="778"/>
      <c r="S774" s="986"/>
      <c r="T774" s="986"/>
      <c r="U774" s="986"/>
      <c r="V774" s="986"/>
    </row>
    <row r="775" spans="1:22" s="631" customFormat="1" ht="12.75">
      <c r="A775" s="630"/>
      <c r="B775" s="1115"/>
      <c r="C775" s="1309" t="s">
        <v>39</v>
      </c>
      <c r="D775" s="1306" t="s">
        <v>930</v>
      </c>
      <c r="E775" s="1315" t="s">
        <v>5</v>
      </c>
      <c r="F775" s="1314">
        <v>1</v>
      </c>
      <c r="G775" s="1444"/>
      <c r="H775" s="1290">
        <f>F775*G775</f>
        <v>0</v>
      </c>
      <c r="J775" s="375"/>
      <c r="K775" s="806"/>
      <c r="M775" s="375"/>
      <c r="N775" s="123"/>
      <c r="P775" s="375"/>
      <c r="Q775" s="778"/>
      <c r="S775" s="986"/>
      <c r="T775" s="986"/>
      <c r="U775" s="986"/>
      <c r="V775" s="986"/>
    </row>
    <row r="776" spans="1:22" s="631" customFormat="1" ht="12.75">
      <c r="A776" s="630"/>
      <c r="B776" s="1131"/>
      <c r="C776" s="1320"/>
      <c r="D776" s="1306" t="s">
        <v>929</v>
      </c>
      <c r="E776" s="1315"/>
      <c r="F776" s="1314"/>
      <c r="G776" s="1444"/>
      <c r="H776" s="1244"/>
      <c r="J776" s="375"/>
      <c r="K776" s="806"/>
      <c r="M776" s="375"/>
      <c r="N776" s="123"/>
      <c r="P776" s="375"/>
      <c r="Q776" s="778"/>
      <c r="S776" s="986"/>
      <c r="T776" s="986"/>
      <c r="U776" s="986"/>
      <c r="V776" s="986"/>
    </row>
    <row r="777" spans="1:22" s="631" customFormat="1" ht="12.75">
      <c r="A777" s="630"/>
      <c r="B777" s="1131"/>
      <c r="C777" s="1320"/>
      <c r="D777" s="1306" t="s">
        <v>595</v>
      </c>
      <c r="E777" s="1315"/>
      <c r="F777" s="1314"/>
      <c r="G777" s="1444"/>
      <c r="H777" s="1244"/>
      <c r="J777" s="375"/>
      <c r="K777" s="806"/>
      <c r="M777" s="375"/>
      <c r="N777" s="123"/>
      <c r="P777" s="375"/>
      <c r="Q777" s="778"/>
      <c r="S777" s="986"/>
      <c r="T777" s="986"/>
      <c r="U777" s="986"/>
      <c r="V777" s="986"/>
    </row>
    <row r="778" spans="1:22" s="631" customFormat="1" ht="12.75">
      <c r="A778" s="630"/>
      <c r="B778" s="1131"/>
      <c r="C778" s="1320"/>
      <c r="D778" s="1306" t="s">
        <v>928</v>
      </c>
      <c r="E778" s="1315"/>
      <c r="F778" s="1314"/>
      <c r="G778" s="1444"/>
      <c r="H778" s="1244"/>
      <c r="J778" s="375"/>
      <c r="K778" s="806"/>
      <c r="M778" s="375"/>
      <c r="N778" s="123"/>
      <c r="P778" s="375"/>
      <c r="Q778" s="778"/>
      <c r="S778" s="986"/>
      <c r="T778" s="986"/>
      <c r="U778" s="986"/>
      <c r="V778" s="986"/>
    </row>
    <row r="779" spans="1:22" s="631" customFormat="1" ht="12.75">
      <c r="A779" s="630"/>
      <c r="B779" s="1131"/>
      <c r="C779" s="1320"/>
      <c r="D779" s="1306"/>
      <c r="E779" s="1315"/>
      <c r="F779" s="1314"/>
      <c r="G779" s="1444"/>
      <c r="H779" s="1244"/>
      <c r="J779" s="375"/>
      <c r="K779" s="806"/>
      <c r="M779" s="375"/>
      <c r="N779" s="123"/>
      <c r="P779" s="375"/>
      <c r="Q779" s="778"/>
      <c r="S779" s="986"/>
      <c r="T779" s="986"/>
      <c r="U779" s="986"/>
      <c r="V779" s="986"/>
    </row>
    <row r="780" spans="1:22" s="631" customFormat="1" ht="12.75">
      <c r="A780" s="630"/>
      <c r="B780" s="1328">
        <f>B740+0.1</f>
        <v>3.4</v>
      </c>
      <c r="C780" s="1327"/>
      <c r="D780" s="1326" t="s">
        <v>500</v>
      </c>
      <c r="E780" s="1315"/>
      <c r="F780" s="1314"/>
      <c r="G780" s="1444"/>
      <c r="H780" s="1244">
        <f>SUBTOTAL(9,H782:H903)</f>
        <v>0</v>
      </c>
      <c r="J780" s="375"/>
      <c r="K780" s="806"/>
      <c r="M780" s="375"/>
      <c r="N780" s="123"/>
      <c r="P780" s="375"/>
      <c r="Q780" s="778"/>
      <c r="S780" s="986"/>
      <c r="T780" s="986"/>
      <c r="U780" s="986"/>
      <c r="V780" s="986"/>
    </row>
    <row r="781" spans="1:22" s="631" customFormat="1" ht="25.5">
      <c r="A781" s="630"/>
      <c r="B781" s="646"/>
      <c r="C781" s="1385"/>
      <c r="D781" s="1323" t="s">
        <v>501</v>
      </c>
      <c r="E781" s="647"/>
      <c r="F781" s="643"/>
      <c r="G781" s="644"/>
      <c r="H781" s="642"/>
      <c r="J781" s="375"/>
      <c r="K781" s="806"/>
      <c r="M781" s="375"/>
      <c r="N781" s="123"/>
      <c r="P781" s="375"/>
      <c r="Q781" s="778"/>
      <c r="S781" s="986"/>
      <c r="T781" s="986"/>
      <c r="U781" s="986"/>
      <c r="V781" s="986"/>
    </row>
    <row r="782" spans="1:22" s="631" customFormat="1" ht="12.75">
      <c r="A782" s="630"/>
      <c r="B782" s="1359" t="s">
        <v>809</v>
      </c>
      <c r="C782" s="1321"/>
      <c r="D782" s="1265" t="s">
        <v>927</v>
      </c>
      <c r="E782" s="1291"/>
      <c r="F782" s="1265"/>
      <c r="G782" s="1444"/>
      <c r="H782" s="1260"/>
      <c r="J782" s="375"/>
      <c r="K782" s="806"/>
      <c r="M782" s="375"/>
      <c r="N782" s="123"/>
      <c r="P782" s="375"/>
      <c r="Q782" s="778"/>
      <c r="S782" s="986"/>
      <c r="T782" s="986"/>
      <c r="U782" s="986"/>
      <c r="V782" s="986"/>
    </row>
    <row r="783" spans="1:22" s="631" customFormat="1" ht="12.75">
      <c r="A783" s="630"/>
      <c r="B783" s="1124"/>
      <c r="C783" s="1307" t="s">
        <v>39</v>
      </c>
      <c r="D783" s="1318" t="s">
        <v>926</v>
      </c>
      <c r="E783" s="1291" t="s">
        <v>5</v>
      </c>
      <c r="F783" s="1304">
        <v>1</v>
      </c>
      <c r="G783" s="1444"/>
      <c r="H783" s="1290">
        <f t="shared" ref="H783:H788" si="23">F783*G783</f>
        <v>0</v>
      </c>
      <c r="J783" s="375"/>
      <c r="K783" s="806"/>
      <c r="M783" s="375"/>
      <c r="N783" s="123"/>
      <c r="P783" s="375"/>
      <c r="Q783" s="778"/>
      <c r="S783" s="986"/>
      <c r="T783" s="986"/>
      <c r="U783" s="986"/>
      <c r="V783" s="986"/>
    </row>
    <row r="784" spans="1:22" s="631" customFormat="1" ht="12.75">
      <c r="A784" s="630"/>
      <c r="B784" s="1124"/>
      <c r="C784" s="1307" t="s">
        <v>35</v>
      </c>
      <c r="D784" s="1318" t="s">
        <v>925</v>
      </c>
      <c r="E784" s="1291" t="s">
        <v>5</v>
      </c>
      <c r="F784" s="1304">
        <v>2</v>
      </c>
      <c r="G784" s="1444"/>
      <c r="H784" s="1290">
        <f t="shared" si="23"/>
        <v>0</v>
      </c>
      <c r="J784" s="375"/>
      <c r="K784" s="806"/>
      <c r="M784" s="375"/>
      <c r="N784" s="123"/>
      <c r="P784" s="375"/>
      <c r="Q784" s="778"/>
      <c r="S784" s="986"/>
      <c r="T784" s="986"/>
      <c r="U784" s="986"/>
      <c r="V784" s="986"/>
    </row>
    <row r="785" spans="1:22" s="631" customFormat="1" ht="12.75">
      <c r="A785" s="630"/>
      <c r="B785" s="1124"/>
      <c r="C785" s="1307" t="s">
        <v>203</v>
      </c>
      <c r="D785" s="1318" t="s">
        <v>924</v>
      </c>
      <c r="E785" s="1291" t="s">
        <v>5</v>
      </c>
      <c r="F785" s="1304">
        <v>1</v>
      </c>
      <c r="G785" s="1444"/>
      <c r="H785" s="1290">
        <f t="shared" si="23"/>
        <v>0</v>
      </c>
      <c r="J785" s="375"/>
      <c r="K785" s="806"/>
      <c r="M785" s="375"/>
      <c r="N785" s="123"/>
      <c r="P785" s="375"/>
      <c r="Q785" s="778"/>
      <c r="S785" s="986"/>
      <c r="T785" s="986"/>
      <c r="U785" s="986"/>
      <c r="V785" s="986"/>
    </row>
    <row r="786" spans="1:22" s="631" customFormat="1" ht="12.75">
      <c r="A786" s="630"/>
      <c r="B786" s="1124"/>
      <c r="C786" s="1307" t="s">
        <v>40</v>
      </c>
      <c r="D786" s="1318" t="s">
        <v>923</v>
      </c>
      <c r="E786" s="1291" t="s">
        <v>5</v>
      </c>
      <c r="F786" s="1304">
        <v>4</v>
      </c>
      <c r="G786" s="1444"/>
      <c r="H786" s="1290">
        <f t="shared" si="23"/>
        <v>0</v>
      </c>
      <c r="J786" s="375"/>
      <c r="K786" s="806"/>
      <c r="M786" s="375"/>
      <c r="N786" s="123"/>
      <c r="P786" s="375"/>
      <c r="Q786" s="778"/>
      <c r="S786" s="986"/>
      <c r="T786" s="986"/>
      <c r="U786" s="986"/>
      <c r="V786" s="986"/>
    </row>
    <row r="787" spans="1:22" s="631" customFormat="1" ht="12.75">
      <c r="A787" s="630"/>
      <c r="B787" s="1124"/>
      <c r="C787" s="1307" t="s">
        <v>41</v>
      </c>
      <c r="D787" s="1318" t="s">
        <v>922</v>
      </c>
      <c r="E787" s="1291" t="s">
        <v>5</v>
      </c>
      <c r="F787" s="1304">
        <v>1</v>
      </c>
      <c r="G787" s="1444"/>
      <c r="H787" s="1290">
        <f t="shared" si="23"/>
        <v>0</v>
      </c>
      <c r="J787" s="375"/>
      <c r="K787" s="806"/>
      <c r="M787" s="375"/>
      <c r="N787" s="123"/>
      <c r="P787" s="375"/>
      <c r="Q787" s="778"/>
      <c r="S787" s="986"/>
      <c r="T787" s="986"/>
      <c r="U787" s="986"/>
      <c r="V787" s="986"/>
    </row>
    <row r="788" spans="1:22" s="631" customFormat="1" ht="12.75">
      <c r="A788" s="630"/>
      <c r="B788" s="1124"/>
      <c r="C788" s="1307" t="s">
        <v>42</v>
      </c>
      <c r="D788" s="1318" t="s">
        <v>921</v>
      </c>
      <c r="E788" s="1291" t="s">
        <v>5</v>
      </c>
      <c r="F788" s="1304">
        <v>2</v>
      </c>
      <c r="G788" s="1444"/>
      <c r="H788" s="1290">
        <f t="shared" si="23"/>
        <v>0</v>
      </c>
      <c r="J788" s="375"/>
      <c r="K788" s="806"/>
      <c r="M788" s="375"/>
      <c r="N788" s="123"/>
      <c r="P788" s="375"/>
      <c r="Q788" s="778"/>
      <c r="S788" s="986"/>
      <c r="T788" s="986"/>
      <c r="U788" s="986"/>
      <c r="V788" s="986"/>
    </row>
    <row r="789" spans="1:22" s="631" customFormat="1" ht="12.75">
      <c r="A789" s="630"/>
      <c r="B789" s="1124"/>
      <c r="C789" s="1307"/>
      <c r="D789" s="1318"/>
      <c r="E789" s="1291"/>
      <c r="F789" s="1304"/>
      <c r="G789" s="1444"/>
      <c r="H789" s="1290"/>
      <c r="J789" s="375"/>
      <c r="K789" s="806"/>
      <c r="M789" s="375"/>
      <c r="N789" s="123"/>
      <c r="P789" s="375"/>
      <c r="Q789" s="778"/>
      <c r="S789" s="986"/>
      <c r="T789" s="986"/>
      <c r="U789" s="986"/>
      <c r="V789" s="986"/>
    </row>
    <row r="790" spans="1:22" s="631" customFormat="1" ht="12.75">
      <c r="A790" s="630"/>
      <c r="B790" s="1115" t="s">
        <v>810</v>
      </c>
      <c r="C790" s="1307"/>
      <c r="D790" s="1384" t="s">
        <v>504</v>
      </c>
      <c r="E790" s="1291"/>
      <c r="F790" s="1304"/>
      <c r="G790" s="1444"/>
      <c r="H790" s="1290"/>
      <c r="J790" s="375"/>
      <c r="K790" s="806"/>
      <c r="M790" s="375"/>
      <c r="N790" s="123"/>
      <c r="P790" s="375"/>
      <c r="Q790" s="778"/>
      <c r="S790" s="986"/>
      <c r="T790" s="986"/>
      <c r="U790" s="986"/>
      <c r="V790" s="986"/>
    </row>
    <row r="791" spans="1:22" s="631" customFormat="1" ht="12.75">
      <c r="A791" s="630"/>
      <c r="B791" s="1124"/>
      <c r="C791" s="1383" t="s">
        <v>39</v>
      </c>
      <c r="D791" s="1318" t="s">
        <v>915</v>
      </c>
      <c r="E791" s="1291" t="s">
        <v>5</v>
      </c>
      <c r="F791" s="1304">
        <v>4</v>
      </c>
      <c r="G791" s="1444"/>
      <c r="H791" s="1290">
        <f>F791*G791</f>
        <v>0</v>
      </c>
      <c r="J791" s="375"/>
      <c r="K791" s="806"/>
      <c r="M791" s="375"/>
      <c r="N791" s="123"/>
      <c r="P791" s="375"/>
      <c r="Q791" s="778"/>
      <c r="S791" s="986"/>
      <c r="T791" s="986"/>
      <c r="U791" s="986"/>
      <c r="V791" s="986"/>
    </row>
    <row r="792" spans="1:22" s="631" customFormat="1" ht="12.75">
      <c r="A792" s="630"/>
      <c r="B792" s="1124"/>
      <c r="C792" s="1383" t="s">
        <v>35</v>
      </c>
      <c r="D792" s="1318" t="s">
        <v>914</v>
      </c>
      <c r="E792" s="1291" t="s">
        <v>5</v>
      </c>
      <c r="F792" s="1304">
        <v>4</v>
      </c>
      <c r="G792" s="1444"/>
      <c r="H792" s="1290">
        <f>F792*G792</f>
        <v>0</v>
      </c>
      <c r="J792" s="375"/>
      <c r="K792" s="806"/>
      <c r="M792" s="375"/>
      <c r="N792" s="123"/>
      <c r="P792" s="375"/>
      <c r="Q792" s="778"/>
      <c r="S792" s="986"/>
      <c r="T792" s="986"/>
      <c r="U792" s="986"/>
      <c r="V792" s="986"/>
    </row>
    <row r="793" spans="1:22" s="631" customFormat="1" ht="12.75">
      <c r="A793" s="630"/>
      <c r="B793" s="1124"/>
      <c r="C793" s="1383" t="s">
        <v>203</v>
      </c>
      <c r="D793" s="1318" t="s">
        <v>913</v>
      </c>
      <c r="E793" s="1291" t="s">
        <v>5</v>
      </c>
      <c r="F793" s="1304">
        <v>2</v>
      </c>
      <c r="G793" s="1444"/>
      <c r="H793" s="1290">
        <f>F793*G793</f>
        <v>0</v>
      </c>
      <c r="J793" s="375"/>
      <c r="K793" s="806"/>
      <c r="M793" s="375"/>
      <c r="N793" s="123"/>
      <c r="P793" s="375"/>
      <c r="Q793" s="778"/>
      <c r="S793" s="986"/>
      <c r="T793" s="986"/>
      <c r="U793" s="986"/>
      <c r="V793" s="986"/>
    </row>
    <row r="794" spans="1:22" s="631" customFormat="1" ht="12.75">
      <c r="A794" s="630"/>
      <c r="B794" s="1124"/>
      <c r="C794" s="1383"/>
      <c r="D794" s="1318"/>
      <c r="E794" s="1291"/>
      <c r="F794" s="1304"/>
      <c r="G794" s="1444"/>
      <c r="H794" s="1290"/>
      <c r="J794" s="375"/>
      <c r="K794" s="806"/>
      <c r="M794" s="375"/>
      <c r="N794" s="123"/>
      <c r="P794" s="375"/>
      <c r="Q794" s="778"/>
      <c r="S794" s="986"/>
      <c r="T794" s="986"/>
      <c r="U794" s="986"/>
      <c r="V794" s="986"/>
    </row>
    <row r="795" spans="1:22" s="631" customFormat="1" ht="12.75">
      <c r="A795" s="630"/>
      <c r="B795" s="1115" t="s">
        <v>811</v>
      </c>
      <c r="C795" s="1307"/>
      <c r="D795" s="1384" t="s">
        <v>1019</v>
      </c>
      <c r="E795" s="1291"/>
      <c r="F795" s="1304"/>
      <c r="G795" s="1444"/>
      <c r="H795" s="1290"/>
      <c r="J795" s="375"/>
      <c r="K795" s="806"/>
      <c r="M795" s="375"/>
      <c r="N795" s="123"/>
      <c r="P795" s="375"/>
      <c r="Q795" s="778"/>
      <c r="S795" s="986"/>
      <c r="T795" s="986"/>
      <c r="U795" s="986"/>
      <c r="V795" s="986"/>
    </row>
    <row r="796" spans="1:22" s="645" customFormat="1" ht="12.75">
      <c r="B796" s="1124"/>
      <c r="C796" s="1307" t="s">
        <v>39</v>
      </c>
      <c r="D796" s="1318" t="s">
        <v>920</v>
      </c>
      <c r="E796" s="1291" t="s">
        <v>5</v>
      </c>
      <c r="F796" s="1304">
        <v>1</v>
      </c>
      <c r="G796" s="1444"/>
      <c r="H796" s="1290">
        <f>F796*G796</f>
        <v>0</v>
      </c>
      <c r="J796" s="779"/>
      <c r="K796" s="806"/>
      <c r="M796" s="123"/>
      <c r="N796" s="123"/>
      <c r="P796" s="779"/>
      <c r="Q796" s="778"/>
      <c r="S796" s="987"/>
      <c r="T796" s="987"/>
      <c r="U796" s="987"/>
      <c r="V796" s="987"/>
    </row>
    <row r="797" spans="1:22" s="641" customFormat="1" ht="12.75">
      <c r="B797" s="1124"/>
      <c r="C797" s="1307" t="s">
        <v>35</v>
      </c>
      <c r="D797" s="1318" t="s">
        <v>919</v>
      </c>
      <c r="E797" s="1291" t="s">
        <v>5</v>
      </c>
      <c r="F797" s="1304">
        <v>1</v>
      </c>
      <c r="G797" s="1444"/>
      <c r="H797" s="1290">
        <f>F797*G797</f>
        <v>0</v>
      </c>
      <c r="J797" s="2"/>
      <c r="K797" s="806"/>
      <c r="M797" s="2"/>
      <c r="N797" s="123"/>
      <c r="P797" s="2"/>
      <c r="Q797" s="778"/>
      <c r="S797" s="989"/>
      <c r="T797" s="989"/>
      <c r="U797" s="989"/>
      <c r="V797" s="989"/>
    </row>
    <row r="798" spans="1:22" s="648" customFormat="1" ht="12.75">
      <c r="B798" s="1124"/>
      <c r="C798" s="1307" t="s">
        <v>203</v>
      </c>
      <c r="D798" s="1318" t="s">
        <v>918</v>
      </c>
      <c r="E798" s="1291" t="s">
        <v>5</v>
      </c>
      <c r="F798" s="1304">
        <v>1</v>
      </c>
      <c r="G798" s="1444"/>
      <c r="H798" s="1290">
        <f>F798*G798</f>
        <v>0</v>
      </c>
      <c r="J798" s="123"/>
      <c r="K798" s="806"/>
      <c r="M798" s="123"/>
      <c r="N798" s="123"/>
      <c r="P798" s="123"/>
      <c r="Q798" s="778"/>
      <c r="S798" s="980"/>
      <c r="T798" s="980"/>
      <c r="U798" s="980"/>
      <c r="V798" s="980"/>
    </row>
    <row r="799" spans="1:22" s="504" customFormat="1" ht="12.75">
      <c r="B799" s="1124"/>
      <c r="C799" s="1307" t="s">
        <v>40</v>
      </c>
      <c r="D799" s="1318" t="s">
        <v>917</v>
      </c>
      <c r="E799" s="1291" t="s">
        <v>5</v>
      </c>
      <c r="F799" s="1304">
        <v>2</v>
      </c>
      <c r="G799" s="1444"/>
      <c r="H799" s="1290">
        <f>F799*G799</f>
        <v>0</v>
      </c>
      <c r="J799" s="2"/>
      <c r="K799" s="806"/>
      <c r="M799" s="2"/>
      <c r="N799" s="123"/>
      <c r="P799" s="2"/>
      <c r="Q799" s="778"/>
      <c r="S799" s="990"/>
      <c r="T799" s="990"/>
      <c r="U799" s="990"/>
      <c r="V799" s="990"/>
    </row>
    <row r="800" spans="1:22" s="504" customFormat="1" ht="12.75">
      <c r="B800" s="1124"/>
      <c r="C800" s="1307" t="s">
        <v>41</v>
      </c>
      <c r="D800" s="1318" t="s">
        <v>916</v>
      </c>
      <c r="E800" s="1291" t="s">
        <v>5</v>
      </c>
      <c r="F800" s="1304">
        <v>1</v>
      </c>
      <c r="G800" s="1444"/>
      <c r="H800" s="1290">
        <f>F800*G800</f>
        <v>0</v>
      </c>
      <c r="J800" s="2"/>
      <c r="K800" s="806"/>
      <c r="M800" s="2"/>
      <c r="N800" s="123"/>
      <c r="P800" s="2"/>
      <c r="Q800" s="778"/>
      <c r="S800" s="990"/>
      <c r="T800" s="990"/>
      <c r="U800" s="990"/>
      <c r="V800" s="990"/>
    </row>
    <row r="801" spans="2:22" s="504" customFormat="1" ht="12.75">
      <c r="B801" s="1124"/>
      <c r="C801" s="1307"/>
      <c r="D801" s="1384"/>
      <c r="E801" s="1291"/>
      <c r="F801" s="1304"/>
      <c r="G801" s="1444"/>
      <c r="H801" s="1290"/>
      <c r="J801" s="2"/>
      <c r="K801" s="806"/>
      <c r="M801" s="2"/>
      <c r="N801" s="123"/>
      <c r="P801" s="2"/>
      <c r="Q801" s="778"/>
      <c r="S801" s="990"/>
      <c r="T801" s="990"/>
      <c r="U801" s="990"/>
      <c r="V801" s="990"/>
    </row>
    <row r="802" spans="2:22" s="504" customFormat="1" ht="12.75">
      <c r="B802" s="1115" t="s">
        <v>812</v>
      </c>
      <c r="C802" s="1307"/>
      <c r="D802" s="1384" t="s">
        <v>912</v>
      </c>
      <c r="E802" s="1291"/>
      <c r="F802" s="1304"/>
      <c r="G802" s="1444"/>
      <c r="H802" s="1290"/>
      <c r="J802" s="2"/>
      <c r="K802" s="806"/>
      <c r="M802" s="2"/>
      <c r="N802" s="123"/>
      <c r="P802" s="2"/>
      <c r="Q802" s="778"/>
      <c r="S802" s="990"/>
      <c r="T802" s="990"/>
      <c r="U802" s="990"/>
      <c r="V802" s="990"/>
    </row>
    <row r="803" spans="2:22" s="504" customFormat="1" ht="12.75">
      <c r="B803" s="1124"/>
      <c r="C803" s="1307" t="s">
        <v>39</v>
      </c>
      <c r="D803" s="1318" t="s">
        <v>911</v>
      </c>
      <c r="E803" s="1291" t="s">
        <v>5</v>
      </c>
      <c r="F803" s="1304">
        <v>2</v>
      </c>
      <c r="G803" s="1444"/>
      <c r="H803" s="1290">
        <f>F803*G803</f>
        <v>0</v>
      </c>
      <c r="J803" s="2"/>
      <c r="K803" s="806"/>
      <c r="M803" s="2"/>
      <c r="N803" s="123"/>
      <c r="P803" s="2"/>
      <c r="Q803" s="778"/>
      <c r="S803" s="990"/>
      <c r="T803" s="990"/>
      <c r="U803" s="990"/>
      <c r="V803" s="990"/>
    </row>
    <row r="804" spans="2:22" s="504" customFormat="1" ht="12.75">
      <c r="B804" s="1124"/>
      <c r="C804" s="1307" t="s">
        <v>35</v>
      </c>
      <c r="D804" s="1318" t="s">
        <v>910</v>
      </c>
      <c r="E804" s="1291" t="s">
        <v>5</v>
      </c>
      <c r="F804" s="1304">
        <v>2</v>
      </c>
      <c r="G804" s="1444"/>
      <c r="H804" s="1290">
        <f>F804*G804</f>
        <v>0</v>
      </c>
      <c r="J804" s="2"/>
      <c r="K804" s="806"/>
      <c r="M804" s="2"/>
      <c r="N804" s="123"/>
      <c r="P804" s="2"/>
      <c r="Q804" s="778"/>
      <c r="S804" s="990"/>
      <c r="T804" s="990"/>
      <c r="U804" s="990"/>
      <c r="V804" s="990"/>
    </row>
    <row r="805" spans="2:22" s="504" customFormat="1" ht="12.75">
      <c r="B805" s="1124"/>
      <c r="C805" s="1307" t="s">
        <v>203</v>
      </c>
      <c r="D805" s="1318" t="s">
        <v>909</v>
      </c>
      <c r="E805" s="1291" t="s">
        <v>5</v>
      </c>
      <c r="F805" s="1304">
        <v>4</v>
      </c>
      <c r="G805" s="1444"/>
      <c r="H805" s="1290">
        <f>F805*G805</f>
        <v>0</v>
      </c>
      <c r="J805" s="2"/>
      <c r="K805" s="806"/>
      <c r="M805" s="2"/>
      <c r="N805" s="123"/>
      <c r="P805" s="2"/>
      <c r="Q805" s="778"/>
      <c r="S805" s="990"/>
      <c r="T805" s="990"/>
      <c r="U805" s="990"/>
      <c r="V805" s="990"/>
    </row>
    <row r="806" spans="2:22" s="504" customFormat="1" ht="12.75">
      <c r="B806" s="1124"/>
      <c r="C806" s="1307" t="s">
        <v>40</v>
      </c>
      <c r="D806" s="1318" t="s">
        <v>908</v>
      </c>
      <c r="E806" s="1291" t="s">
        <v>5</v>
      </c>
      <c r="F806" s="1304">
        <v>2</v>
      </c>
      <c r="G806" s="1444"/>
      <c r="H806" s="1290">
        <f>F806*G806</f>
        <v>0</v>
      </c>
      <c r="J806" s="2"/>
      <c r="K806" s="806"/>
      <c r="M806" s="2"/>
      <c r="N806" s="123"/>
      <c r="P806" s="2"/>
      <c r="Q806" s="778"/>
      <c r="S806" s="990"/>
      <c r="T806" s="990"/>
      <c r="U806" s="990"/>
      <c r="V806" s="990"/>
    </row>
    <row r="807" spans="2:22" s="504" customFormat="1" ht="12.75">
      <c r="B807" s="1124"/>
      <c r="C807" s="1383"/>
      <c r="D807" s="1317"/>
      <c r="E807" s="1291"/>
      <c r="F807" s="1304"/>
      <c r="G807" s="1444"/>
      <c r="H807" s="1290"/>
      <c r="J807" s="2"/>
      <c r="K807" s="806"/>
      <c r="M807" s="2"/>
      <c r="N807" s="123"/>
      <c r="P807" s="2"/>
      <c r="Q807" s="778"/>
      <c r="S807" s="990"/>
      <c r="T807" s="990"/>
      <c r="U807" s="990"/>
      <c r="V807" s="990"/>
    </row>
    <row r="808" spans="2:22" s="504" customFormat="1" ht="12.75">
      <c r="B808" s="1115" t="s">
        <v>813</v>
      </c>
      <c r="C808" s="1309"/>
      <c r="D808" s="1306" t="s">
        <v>506</v>
      </c>
      <c r="E808" s="1291" t="s">
        <v>15</v>
      </c>
      <c r="F808" s="1316">
        <v>1</v>
      </c>
      <c r="G808" s="1444"/>
      <c r="H808" s="1290">
        <f>F808*G808</f>
        <v>0</v>
      </c>
      <c r="J808" s="2"/>
      <c r="K808" s="806"/>
      <c r="M808" s="2"/>
      <c r="N808" s="123"/>
      <c r="P808" s="2"/>
      <c r="Q808" s="778"/>
      <c r="S808" s="990"/>
      <c r="T808" s="990"/>
      <c r="U808" s="990"/>
      <c r="V808" s="990"/>
    </row>
    <row r="809" spans="2:22" s="504" customFormat="1" ht="12.75">
      <c r="B809" s="1124"/>
      <c r="C809" s="1307"/>
      <c r="D809" s="1306" t="s">
        <v>507</v>
      </c>
      <c r="E809" s="1291"/>
      <c r="F809" s="1316"/>
      <c r="G809" s="1444"/>
      <c r="H809" s="1290"/>
      <c r="J809" s="2"/>
      <c r="K809" s="806"/>
      <c r="M809" s="2"/>
      <c r="N809" s="123"/>
      <c r="P809" s="2"/>
      <c r="Q809" s="778"/>
      <c r="S809" s="990"/>
      <c r="T809" s="990"/>
      <c r="U809" s="990"/>
      <c r="V809" s="990"/>
    </row>
    <row r="810" spans="2:22" s="504" customFormat="1" ht="12.75">
      <c r="B810" s="1124"/>
      <c r="C810" s="1307"/>
      <c r="D810" s="1306"/>
      <c r="E810" s="1291"/>
      <c r="F810" s="1316"/>
      <c r="G810" s="1444"/>
      <c r="H810" s="1290"/>
      <c r="J810" s="2"/>
      <c r="K810" s="806"/>
      <c r="M810" s="2"/>
      <c r="N810" s="123"/>
      <c r="P810" s="2"/>
      <c r="Q810" s="778"/>
      <c r="S810" s="990"/>
      <c r="T810" s="990"/>
      <c r="U810" s="990"/>
      <c r="V810" s="990"/>
    </row>
    <row r="811" spans="2:22" s="504" customFormat="1" ht="12.75">
      <c r="B811" s="1115" t="s">
        <v>814</v>
      </c>
      <c r="C811" s="1309"/>
      <c r="D811" s="1306" t="s">
        <v>508</v>
      </c>
      <c r="E811" s="1291" t="s">
        <v>15</v>
      </c>
      <c r="F811" s="1316">
        <v>1</v>
      </c>
      <c r="G811" s="1444"/>
      <c r="H811" s="1290">
        <f>F811*G811</f>
        <v>0</v>
      </c>
      <c r="J811" s="2"/>
      <c r="K811" s="806"/>
      <c r="M811" s="2"/>
      <c r="N811" s="123"/>
      <c r="P811" s="2"/>
      <c r="Q811" s="778"/>
      <c r="S811" s="990"/>
      <c r="T811" s="990"/>
      <c r="U811" s="990"/>
      <c r="V811" s="990"/>
    </row>
    <row r="812" spans="2:22" s="504" customFormat="1" ht="12.75">
      <c r="B812" s="1124"/>
      <c r="C812" s="1307"/>
      <c r="D812" s="1306" t="s">
        <v>509</v>
      </c>
      <c r="E812" s="1291"/>
      <c r="F812" s="1304"/>
      <c r="G812" s="1444"/>
      <c r="H812" s="1290"/>
      <c r="J812" s="2"/>
      <c r="K812" s="806"/>
      <c r="M812" s="2"/>
      <c r="N812" s="123"/>
      <c r="P812" s="2"/>
      <c r="Q812" s="778"/>
      <c r="S812" s="990"/>
      <c r="T812" s="990"/>
      <c r="U812" s="990"/>
      <c r="V812" s="990"/>
    </row>
    <row r="813" spans="2:22" s="504" customFormat="1" ht="12.75">
      <c r="B813" s="1124"/>
      <c r="C813" s="1307"/>
      <c r="D813" s="1308"/>
      <c r="E813" s="1291"/>
      <c r="F813" s="1316"/>
      <c r="G813" s="1444"/>
      <c r="H813" s="1260"/>
      <c r="J813" s="2"/>
      <c r="K813" s="806"/>
      <c r="M813" s="2"/>
      <c r="N813" s="123"/>
      <c r="P813" s="2"/>
      <c r="Q813" s="778"/>
      <c r="S813" s="990"/>
      <c r="T813" s="990"/>
      <c r="U813" s="990"/>
      <c r="V813" s="990"/>
    </row>
    <row r="814" spans="2:22" s="504" customFormat="1" ht="12.75">
      <c r="B814" s="1115" t="s">
        <v>815</v>
      </c>
      <c r="C814" s="1309"/>
      <c r="D814" s="1306" t="s">
        <v>510</v>
      </c>
      <c r="E814" s="1315"/>
      <c r="F814" s="1314"/>
      <c r="G814" s="1444"/>
      <c r="H814" s="1244"/>
      <c r="J814" s="2"/>
      <c r="K814" s="806"/>
      <c r="M814" s="2"/>
      <c r="N814" s="123"/>
      <c r="P814" s="2"/>
      <c r="Q814" s="778"/>
      <c r="S814" s="990"/>
      <c r="T814" s="990"/>
      <c r="U814" s="990"/>
      <c r="V814" s="990"/>
    </row>
    <row r="815" spans="2:22" s="504" customFormat="1" ht="12.75">
      <c r="B815" s="1124"/>
      <c r="C815" s="1307" t="s">
        <v>39</v>
      </c>
      <c r="D815" s="1306" t="s">
        <v>511</v>
      </c>
      <c r="E815" s="1291"/>
      <c r="F815" s="1304"/>
      <c r="G815" s="1444"/>
      <c r="H815" s="1260"/>
      <c r="J815" s="2"/>
      <c r="K815" s="806"/>
      <c r="M815" s="2"/>
      <c r="N815" s="123"/>
      <c r="P815" s="2"/>
      <c r="Q815" s="778"/>
      <c r="S815" s="990"/>
      <c r="T815" s="990"/>
      <c r="U815" s="990"/>
      <c r="V815" s="990"/>
    </row>
    <row r="816" spans="2:22" s="504" customFormat="1" ht="12.75">
      <c r="B816" s="1115"/>
      <c r="C816" s="1307"/>
      <c r="D816" s="1306" t="s">
        <v>518</v>
      </c>
      <c r="E816" s="1315"/>
      <c r="F816" s="1314"/>
      <c r="G816" s="1444"/>
      <c r="H816" s="1244"/>
      <c r="J816" s="2"/>
      <c r="K816" s="806"/>
      <c r="M816" s="2"/>
      <c r="N816" s="123"/>
      <c r="P816" s="2"/>
      <c r="Q816" s="778"/>
      <c r="S816" s="990"/>
      <c r="T816" s="990"/>
      <c r="U816" s="990"/>
      <c r="V816" s="990"/>
    </row>
    <row r="817" spans="1:22" s="504" customFormat="1" ht="14.25">
      <c r="B817" s="1124"/>
      <c r="C817" s="1307"/>
      <c r="D817" s="1308" t="s">
        <v>519</v>
      </c>
      <c r="E817" s="1291" t="s">
        <v>514</v>
      </c>
      <c r="F817" s="1304">
        <v>55</v>
      </c>
      <c r="G817" s="1444"/>
      <c r="H817" s="1260">
        <f>+G817*F817</f>
        <v>0</v>
      </c>
      <c r="J817" s="2"/>
      <c r="K817" s="806"/>
      <c r="M817" s="2"/>
      <c r="N817" s="123"/>
      <c r="P817" s="2"/>
      <c r="Q817" s="778"/>
      <c r="S817" s="990"/>
      <c r="T817" s="990"/>
      <c r="U817" s="990"/>
      <c r="V817" s="990"/>
    </row>
    <row r="818" spans="1:22" s="504" customFormat="1" ht="14.25">
      <c r="B818" s="1124"/>
      <c r="C818" s="1307"/>
      <c r="D818" s="1308" t="s">
        <v>513</v>
      </c>
      <c r="E818" s="1291" t="s">
        <v>514</v>
      </c>
      <c r="F818" s="1304">
        <v>63</v>
      </c>
      <c r="G818" s="1444"/>
      <c r="H818" s="1260">
        <f>+G818*F818</f>
        <v>0</v>
      </c>
      <c r="J818" s="2"/>
      <c r="K818" s="806"/>
      <c r="M818" s="2"/>
      <c r="N818" s="123"/>
      <c r="P818" s="2"/>
      <c r="Q818" s="778"/>
      <c r="S818" s="990"/>
      <c r="T818" s="990"/>
      <c r="U818" s="990"/>
      <c r="V818" s="990"/>
    </row>
    <row r="819" spans="1:22" s="504" customFormat="1" ht="12.75">
      <c r="B819" s="1124"/>
      <c r="C819" s="1307"/>
      <c r="D819" s="1306"/>
      <c r="E819" s="1291"/>
      <c r="F819" s="1304"/>
      <c r="G819" s="1444"/>
      <c r="H819" s="1260"/>
      <c r="J819" s="2"/>
      <c r="K819" s="806"/>
      <c r="M819" s="2"/>
      <c r="N819" s="123"/>
      <c r="P819" s="2"/>
      <c r="Q819" s="778"/>
      <c r="S819" s="990"/>
      <c r="T819" s="990"/>
      <c r="U819" s="990"/>
      <c r="V819" s="990"/>
    </row>
    <row r="820" spans="1:22" s="504" customFormat="1" ht="12.75">
      <c r="B820" s="1124"/>
      <c r="C820" s="1307" t="s">
        <v>35</v>
      </c>
      <c r="D820" s="1306" t="s">
        <v>516</v>
      </c>
      <c r="E820" s="1291"/>
      <c r="F820" s="1304"/>
      <c r="G820" s="1444"/>
      <c r="H820" s="1260"/>
      <c r="J820" s="2"/>
      <c r="K820" s="806"/>
      <c r="M820" s="2"/>
      <c r="N820" s="123"/>
      <c r="P820" s="2"/>
      <c r="Q820" s="778"/>
      <c r="S820" s="990"/>
      <c r="T820" s="990"/>
      <c r="U820" s="990"/>
      <c r="V820" s="990"/>
    </row>
    <row r="821" spans="1:22" s="504" customFormat="1" ht="12.75">
      <c r="B821" s="1124"/>
      <c r="C821" s="1307"/>
      <c r="D821" s="1306" t="s">
        <v>518</v>
      </c>
      <c r="E821" s="1291"/>
      <c r="F821" s="1304"/>
      <c r="G821" s="1444"/>
      <c r="H821" s="1260"/>
      <c r="J821" s="2"/>
      <c r="K821" s="806"/>
      <c r="M821" s="2"/>
      <c r="N821" s="123"/>
      <c r="P821" s="2"/>
      <c r="Q821" s="778"/>
      <c r="S821" s="990"/>
      <c r="T821" s="990"/>
      <c r="U821" s="990"/>
      <c r="V821" s="990"/>
    </row>
    <row r="822" spans="1:22" s="504" customFormat="1" ht="14.25">
      <c r="B822" s="1124"/>
      <c r="C822" s="1307"/>
      <c r="D822" s="1308" t="s">
        <v>519</v>
      </c>
      <c r="E822" s="1291" t="s">
        <v>514</v>
      </c>
      <c r="F822" s="1304">
        <v>37</v>
      </c>
      <c r="G822" s="1444"/>
      <c r="H822" s="1260">
        <f>+G822*F822</f>
        <v>0</v>
      </c>
      <c r="J822" s="2"/>
      <c r="K822" s="806"/>
      <c r="M822" s="2"/>
      <c r="N822" s="123"/>
      <c r="P822" s="2"/>
      <c r="Q822" s="778"/>
      <c r="S822" s="990"/>
      <c r="T822" s="990"/>
      <c r="U822" s="990"/>
      <c r="V822" s="990"/>
    </row>
    <row r="823" spans="1:22" s="504" customFormat="1" ht="14.25">
      <c r="B823" s="1124"/>
      <c r="C823" s="1307"/>
      <c r="D823" s="1308" t="s">
        <v>513</v>
      </c>
      <c r="E823" s="1291" t="s">
        <v>514</v>
      </c>
      <c r="F823" s="1304">
        <v>207</v>
      </c>
      <c r="G823" s="1444"/>
      <c r="H823" s="1260">
        <f>+G823*F823</f>
        <v>0</v>
      </c>
      <c r="J823" s="2"/>
      <c r="K823" s="806"/>
      <c r="M823" s="2"/>
      <c r="N823" s="123"/>
      <c r="P823" s="2"/>
      <c r="Q823" s="778"/>
      <c r="S823" s="990"/>
      <c r="T823" s="990"/>
      <c r="U823" s="990"/>
      <c r="V823" s="990"/>
    </row>
    <row r="824" spans="1:22" s="504" customFormat="1" ht="12.75">
      <c r="B824" s="1124"/>
      <c r="C824" s="1307"/>
      <c r="D824" s="1306"/>
      <c r="E824" s="1291"/>
      <c r="F824" s="1304"/>
      <c r="G824" s="1444"/>
      <c r="H824" s="1260"/>
      <c r="J824" s="2"/>
      <c r="K824" s="806"/>
      <c r="M824" s="2"/>
      <c r="N824" s="123"/>
      <c r="P824" s="2"/>
      <c r="Q824" s="778"/>
      <c r="S824" s="990"/>
      <c r="T824" s="990"/>
      <c r="U824" s="990"/>
      <c r="V824" s="990"/>
    </row>
    <row r="825" spans="1:22" s="504" customFormat="1" ht="12.75">
      <c r="B825" s="1124"/>
      <c r="C825" s="1307" t="s">
        <v>203</v>
      </c>
      <c r="D825" s="1306" t="s">
        <v>511</v>
      </c>
      <c r="E825" s="1291"/>
      <c r="F825" s="1304"/>
      <c r="G825" s="1444"/>
      <c r="H825" s="1260"/>
      <c r="J825" s="2"/>
      <c r="K825" s="806"/>
      <c r="M825" s="2"/>
      <c r="N825" s="123"/>
      <c r="P825" s="2"/>
      <c r="Q825" s="778"/>
      <c r="S825" s="990"/>
      <c r="T825" s="990"/>
      <c r="U825" s="990"/>
      <c r="V825" s="990"/>
    </row>
    <row r="826" spans="1:22" s="631" customFormat="1" ht="12.75">
      <c r="A826" s="630"/>
      <c r="B826" s="1115"/>
      <c r="C826" s="1307"/>
      <c r="D826" s="1306" t="s">
        <v>512</v>
      </c>
      <c r="E826" s="1315"/>
      <c r="F826" s="1314"/>
      <c r="G826" s="1444"/>
      <c r="H826" s="1244"/>
      <c r="J826" s="375"/>
      <c r="K826" s="806"/>
      <c r="M826" s="375"/>
      <c r="N826" s="123"/>
      <c r="P826" s="375"/>
      <c r="Q826" s="778"/>
      <c r="S826" s="986"/>
      <c r="T826" s="986"/>
      <c r="U826" s="986"/>
      <c r="V826" s="986"/>
    </row>
    <row r="827" spans="1:22" s="504" customFormat="1" ht="14.25">
      <c r="B827" s="1124"/>
      <c r="C827" s="1307"/>
      <c r="D827" s="1308" t="s">
        <v>513</v>
      </c>
      <c r="E827" s="1291" t="s">
        <v>514</v>
      </c>
      <c r="F827" s="1304">
        <v>150</v>
      </c>
      <c r="G827" s="1444"/>
      <c r="H827" s="1260">
        <f>+G827*F827</f>
        <v>0</v>
      </c>
      <c r="J827" s="2"/>
      <c r="K827" s="806"/>
      <c r="M827" s="2"/>
      <c r="N827" s="123"/>
      <c r="P827" s="2"/>
      <c r="Q827" s="778"/>
      <c r="S827" s="990"/>
      <c r="T827" s="990"/>
      <c r="U827" s="990"/>
      <c r="V827" s="990"/>
    </row>
    <row r="828" spans="1:22" s="631" customFormat="1" ht="12.75">
      <c r="A828" s="630"/>
      <c r="B828" s="1124"/>
      <c r="C828" s="1307"/>
      <c r="D828" s="1306"/>
      <c r="E828" s="1291"/>
      <c r="F828" s="1304"/>
      <c r="G828" s="1444"/>
      <c r="H828" s="1260"/>
      <c r="J828" s="375"/>
      <c r="K828" s="806"/>
      <c r="M828" s="375"/>
      <c r="N828" s="123"/>
      <c r="P828" s="375"/>
      <c r="Q828" s="778"/>
      <c r="S828" s="986"/>
      <c r="T828" s="986"/>
      <c r="U828" s="986"/>
      <c r="V828" s="986"/>
    </row>
    <row r="829" spans="1:22" s="504" customFormat="1" ht="15.75" customHeight="1">
      <c r="B829" s="1124"/>
      <c r="C829" s="1307" t="s">
        <v>40</v>
      </c>
      <c r="D829" s="1306" t="s">
        <v>516</v>
      </c>
      <c r="E829" s="1291"/>
      <c r="F829" s="1304"/>
      <c r="G829" s="1444"/>
      <c r="H829" s="1260"/>
      <c r="J829" s="2"/>
      <c r="K829" s="806"/>
      <c r="M829" s="2"/>
      <c r="N829" s="123"/>
      <c r="P829" s="2"/>
      <c r="Q829" s="778"/>
      <c r="S829" s="990"/>
      <c r="T829" s="990"/>
      <c r="U829" s="990"/>
      <c r="V829" s="990"/>
    </row>
    <row r="830" spans="1:22" s="504" customFormat="1" ht="15.75" customHeight="1">
      <c r="B830" s="1124"/>
      <c r="C830" s="1307"/>
      <c r="D830" s="1306" t="s">
        <v>512</v>
      </c>
      <c r="E830" s="1291"/>
      <c r="F830" s="1304"/>
      <c r="G830" s="1444"/>
      <c r="H830" s="1260"/>
      <c r="J830" s="2"/>
      <c r="K830" s="806"/>
      <c r="M830" s="2"/>
      <c r="N830" s="123"/>
      <c r="P830" s="2"/>
      <c r="Q830" s="778"/>
      <c r="S830" s="990"/>
      <c r="T830" s="990"/>
      <c r="U830" s="990"/>
      <c r="V830" s="990"/>
    </row>
    <row r="831" spans="1:22" s="504" customFormat="1" ht="14.25">
      <c r="B831" s="1124"/>
      <c r="C831" s="1307"/>
      <c r="D831" s="1308" t="s">
        <v>519</v>
      </c>
      <c r="E831" s="1291" t="s">
        <v>514</v>
      </c>
      <c r="F831" s="1304">
        <v>32</v>
      </c>
      <c r="G831" s="1444"/>
      <c r="H831" s="1260">
        <f>+G831*F831</f>
        <v>0</v>
      </c>
      <c r="J831" s="2"/>
      <c r="K831" s="806"/>
      <c r="M831" s="2"/>
      <c r="N831" s="123"/>
      <c r="P831" s="2"/>
      <c r="Q831" s="778"/>
      <c r="S831" s="990"/>
      <c r="T831" s="990"/>
      <c r="U831" s="990"/>
      <c r="V831" s="990"/>
    </row>
    <row r="832" spans="1:22" s="504" customFormat="1" ht="14.25">
      <c r="B832" s="1124"/>
      <c r="C832" s="1307"/>
      <c r="D832" s="1308" t="s">
        <v>513</v>
      </c>
      <c r="E832" s="1291" t="s">
        <v>514</v>
      </c>
      <c r="F832" s="1304">
        <v>355</v>
      </c>
      <c r="G832" s="1444"/>
      <c r="H832" s="1260">
        <f>+G832*F832</f>
        <v>0</v>
      </c>
      <c r="J832" s="2"/>
      <c r="K832" s="806"/>
      <c r="M832" s="2"/>
      <c r="N832" s="123"/>
      <c r="P832" s="2"/>
      <c r="Q832" s="778"/>
      <c r="S832" s="990"/>
      <c r="T832" s="990"/>
      <c r="U832" s="990"/>
      <c r="V832" s="990"/>
    </row>
    <row r="833" spans="1:22" s="504" customFormat="1" ht="14.25">
      <c r="B833" s="1124"/>
      <c r="C833" s="1307"/>
      <c r="D833" s="1308" t="s">
        <v>515</v>
      </c>
      <c r="E833" s="1291" t="s">
        <v>514</v>
      </c>
      <c r="F833" s="1304">
        <v>86</v>
      </c>
      <c r="G833" s="1444"/>
      <c r="H833" s="1260">
        <f>+G833*F833</f>
        <v>0</v>
      </c>
      <c r="J833" s="2"/>
      <c r="K833" s="806"/>
      <c r="M833" s="2"/>
      <c r="N833" s="123"/>
      <c r="P833" s="2"/>
      <c r="Q833" s="778"/>
      <c r="S833" s="990"/>
      <c r="T833" s="990"/>
      <c r="U833" s="990"/>
      <c r="V833" s="990"/>
    </row>
    <row r="834" spans="1:22" s="504" customFormat="1" ht="15.75" customHeight="1">
      <c r="B834" s="1124"/>
      <c r="C834" s="1307"/>
      <c r="D834" s="1306"/>
      <c r="E834" s="1291"/>
      <c r="F834" s="1304"/>
      <c r="G834" s="1444"/>
      <c r="H834" s="1260"/>
      <c r="J834" s="2"/>
      <c r="K834" s="806"/>
      <c r="M834" s="2"/>
      <c r="N834" s="123"/>
      <c r="P834" s="2"/>
      <c r="Q834" s="778"/>
      <c r="S834" s="990"/>
      <c r="T834" s="990"/>
      <c r="U834" s="990"/>
      <c r="V834" s="990"/>
    </row>
    <row r="835" spans="1:22" s="504" customFormat="1" ht="15.75" customHeight="1">
      <c r="B835" s="1124"/>
      <c r="C835" s="1307" t="s">
        <v>41</v>
      </c>
      <c r="D835" s="1306" t="s">
        <v>517</v>
      </c>
      <c r="E835" s="1291"/>
      <c r="F835" s="1304"/>
      <c r="G835" s="1444"/>
      <c r="H835" s="1260"/>
      <c r="J835" s="2"/>
      <c r="K835" s="806"/>
      <c r="M835" s="2"/>
      <c r="N835" s="123"/>
      <c r="P835" s="2"/>
      <c r="Q835" s="778"/>
      <c r="S835" s="990"/>
      <c r="T835" s="990"/>
      <c r="U835" s="990"/>
      <c r="V835" s="990"/>
    </row>
    <row r="836" spans="1:22" s="504" customFormat="1" ht="12.75">
      <c r="B836" s="1124"/>
      <c r="C836" s="1307"/>
      <c r="D836" s="1306" t="s">
        <v>518</v>
      </c>
      <c r="E836" s="1291"/>
      <c r="F836" s="1304"/>
      <c r="G836" s="1444"/>
      <c r="H836" s="1260"/>
      <c r="J836" s="2"/>
      <c r="K836" s="806"/>
      <c r="M836" s="2"/>
      <c r="N836" s="123"/>
      <c r="P836" s="2"/>
      <c r="Q836" s="778"/>
      <c r="S836" s="990"/>
      <c r="T836" s="990"/>
      <c r="U836" s="990"/>
      <c r="V836" s="990"/>
    </row>
    <row r="837" spans="1:22" s="504" customFormat="1" ht="14.25">
      <c r="B837" s="1124"/>
      <c r="C837" s="1307"/>
      <c r="D837" s="1308" t="s">
        <v>519</v>
      </c>
      <c r="E837" s="1291" t="s">
        <v>514</v>
      </c>
      <c r="F837" s="1304">
        <v>140</v>
      </c>
      <c r="G837" s="1444"/>
      <c r="H837" s="1260">
        <f>+G837*F837</f>
        <v>0</v>
      </c>
      <c r="J837" s="2"/>
      <c r="K837" s="806"/>
      <c r="M837" s="2"/>
      <c r="N837" s="123"/>
      <c r="P837" s="2"/>
      <c r="Q837" s="778"/>
      <c r="S837" s="990"/>
      <c r="T837" s="990"/>
      <c r="U837" s="990"/>
      <c r="V837" s="990"/>
    </row>
    <row r="838" spans="1:22" s="504" customFormat="1" ht="12.75">
      <c r="B838" s="1124"/>
      <c r="C838" s="1307"/>
      <c r="D838" s="1376"/>
      <c r="E838" s="1291"/>
      <c r="F838" s="1304"/>
      <c r="G838" s="1444"/>
      <c r="H838" s="1260"/>
      <c r="J838" s="2"/>
      <c r="K838" s="806"/>
      <c r="M838" s="2"/>
      <c r="N838" s="123"/>
      <c r="P838" s="2"/>
      <c r="Q838" s="778"/>
      <c r="S838" s="990"/>
      <c r="T838" s="990"/>
      <c r="U838" s="990"/>
      <c r="V838" s="990"/>
    </row>
    <row r="839" spans="1:22" s="504" customFormat="1" ht="15.75" customHeight="1">
      <c r="B839" s="1124"/>
      <c r="C839" s="1307" t="s">
        <v>42</v>
      </c>
      <c r="D839" s="1306" t="s">
        <v>520</v>
      </c>
      <c r="E839" s="1291"/>
      <c r="F839" s="1304"/>
      <c r="G839" s="1444"/>
      <c r="H839" s="1260"/>
      <c r="J839" s="2"/>
      <c r="K839" s="806"/>
      <c r="M839" s="2"/>
      <c r="N839" s="123"/>
      <c r="P839" s="2"/>
      <c r="Q839" s="778"/>
      <c r="S839" s="990"/>
      <c r="T839" s="990"/>
      <c r="U839" s="990"/>
      <c r="V839" s="990"/>
    </row>
    <row r="840" spans="1:22" s="504" customFormat="1" ht="12.75">
      <c r="B840" s="1124"/>
      <c r="C840" s="1307"/>
      <c r="D840" s="1306" t="s">
        <v>518</v>
      </c>
      <c r="E840" s="1291"/>
      <c r="F840" s="1304"/>
      <c r="G840" s="1444"/>
      <c r="H840" s="1260"/>
      <c r="J840" s="2"/>
      <c r="K840" s="806"/>
      <c r="M840" s="2"/>
      <c r="N840" s="123"/>
      <c r="P840" s="2"/>
      <c r="Q840" s="778"/>
      <c r="S840" s="990"/>
      <c r="T840" s="990"/>
      <c r="U840" s="990"/>
      <c r="V840" s="990"/>
    </row>
    <row r="841" spans="1:22" s="504" customFormat="1" ht="14.25">
      <c r="B841" s="1124"/>
      <c r="C841" s="1307"/>
      <c r="D841" s="1308" t="s">
        <v>519</v>
      </c>
      <c r="E841" s="1291" t="s">
        <v>514</v>
      </c>
      <c r="F841" s="1304">
        <v>140</v>
      </c>
      <c r="G841" s="1444"/>
      <c r="H841" s="1260">
        <f>+G841*F841</f>
        <v>0</v>
      </c>
      <c r="J841" s="2"/>
      <c r="K841" s="806"/>
      <c r="M841" s="2"/>
      <c r="N841" s="123"/>
      <c r="P841" s="2"/>
      <c r="Q841" s="778"/>
      <c r="S841" s="990"/>
      <c r="T841" s="990"/>
      <c r="U841" s="990"/>
      <c r="V841" s="990"/>
    </row>
    <row r="842" spans="1:22" s="504" customFormat="1" ht="12.75">
      <c r="B842" s="1124"/>
      <c r="C842" s="1307"/>
      <c r="D842" s="1306"/>
      <c r="E842" s="1291"/>
      <c r="F842" s="1304"/>
      <c r="G842" s="1444"/>
      <c r="H842" s="1260"/>
      <c r="J842" s="2"/>
      <c r="K842" s="806"/>
      <c r="M842" s="2"/>
      <c r="N842" s="123"/>
      <c r="P842" s="2"/>
      <c r="Q842" s="778"/>
      <c r="S842" s="990"/>
      <c r="T842" s="990"/>
      <c r="U842" s="990"/>
      <c r="V842" s="990"/>
    </row>
    <row r="843" spans="1:22" s="504" customFormat="1" ht="15.75" customHeight="1">
      <c r="B843" s="1124"/>
      <c r="C843" s="1307" t="s">
        <v>43</v>
      </c>
      <c r="D843" s="1306" t="s">
        <v>521</v>
      </c>
      <c r="E843" s="1291"/>
      <c r="F843" s="1304"/>
      <c r="G843" s="1444"/>
      <c r="H843" s="1260"/>
      <c r="J843" s="2"/>
      <c r="K843" s="806"/>
      <c r="M843" s="2"/>
      <c r="N843" s="123"/>
      <c r="P843" s="2"/>
      <c r="Q843" s="778"/>
      <c r="S843" s="990"/>
      <c r="T843" s="990"/>
      <c r="U843" s="990"/>
      <c r="V843" s="990"/>
    </row>
    <row r="844" spans="1:22" s="504" customFormat="1" ht="12.75">
      <c r="B844" s="1115"/>
      <c r="C844" s="1307"/>
      <c r="D844" s="1306" t="s">
        <v>522</v>
      </c>
      <c r="E844" s="1315"/>
      <c r="F844" s="1314"/>
      <c r="G844" s="1444"/>
      <c r="H844" s="1244"/>
      <c r="J844" s="2"/>
      <c r="K844" s="806"/>
      <c r="M844" s="2"/>
      <c r="N844" s="123"/>
      <c r="P844" s="2"/>
      <c r="Q844" s="778"/>
      <c r="S844" s="990"/>
      <c r="T844" s="990"/>
      <c r="U844" s="990"/>
      <c r="V844" s="990"/>
    </row>
    <row r="845" spans="1:22" s="504" customFormat="1" ht="14.25">
      <c r="B845" s="1124"/>
      <c r="C845" s="1307"/>
      <c r="D845" s="1308" t="s">
        <v>515</v>
      </c>
      <c r="E845" s="1291" t="s">
        <v>514</v>
      </c>
      <c r="F845" s="1304">
        <v>108</v>
      </c>
      <c r="G845" s="1444"/>
      <c r="H845" s="1260">
        <f>+G845*F845</f>
        <v>0</v>
      </c>
      <c r="J845" s="2"/>
      <c r="K845" s="806"/>
      <c r="M845" s="2"/>
      <c r="N845" s="123"/>
      <c r="P845" s="2"/>
      <c r="Q845" s="778"/>
      <c r="S845" s="990"/>
      <c r="T845" s="990"/>
      <c r="U845" s="990"/>
      <c r="V845" s="990"/>
    </row>
    <row r="846" spans="1:22" s="631" customFormat="1" ht="12.75">
      <c r="A846" s="630"/>
      <c r="B846" s="1124"/>
      <c r="C846" s="1307"/>
      <c r="D846" s="1306"/>
      <c r="E846" s="1291"/>
      <c r="F846" s="1304"/>
      <c r="G846" s="1444"/>
      <c r="H846" s="1260"/>
      <c r="J846" s="375"/>
      <c r="K846" s="806"/>
      <c r="M846" s="375"/>
      <c r="N846" s="123"/>
      <c r="P846" s="375"/>
      <c r="Q846" s="778"/>
      <c r="S846" s="986"/>
      <c r="T846" s="986"/>
      <c r="U846" s="986"/>
      <c r="V846" s="986"/>
    </row>
    <row r="847" spans="1:22" s="504" customFormat="1" ht="15.75" customHeight="1">
      <c r="B847" s="1115"/>
      <c r="C847" s="1307"/>
      <c r="D847" s="1306" t="s">
        <v>523</v>
      </c>
      <c r="E847" s="1315"/>
      <c r="F847" s="1314"/>
      <c r="G847" s="1444"/>
      <c r="H847" s="1244"/>
      <c r="J847" s="2"/>
      <c r="K847" s="806"/>
      <c r="M847" s="2"/>
      <c r="N847" s="123"/>
      <c r="P847" s="2"/>
      <c r="Q847" s="778"/>
      <c r="S847" s="990"/>
      <c r="T847" s="990"/>
      <c r="U847" s="990"/>
      <c r="V847" s="990"/>
    </row>
    <row r="848" spans="1:22" s="504" customFormat="1" ht="15.75" customHeight="1">
      <c r="B848" s="1124"/>
      <c r="C848" s="1307"/>
      <c r="D848" s="1308" t="s">
        <v>515</v>
      </c>
      <c r="E848" s="1291" t="s">
        <v>514</v>
      </c>
      <c r="F848" s="1304">
        <v>1</v>
      </c>
      <c r="G848" s="1444"/>
      <c r="H848" s="1260">
        <f>+G848*F848</f>
        <v>0</v>
      </c>
      <c r="J848" s="2"/>
      <c r="K848" s="806"/>
      <c r="M848" s="2"/>
      <c r="N848" s="123"/>
      <c r="P848" s="2"/>
      <c r="Q848" s="778"/>
      <c r="S848" s="990"/>
      <c r="T848" s="990"/>
      <c r="U848" s="990"/>
      <c r="V848" s="990"/>
    </row>
    <row r="849" spans="1:22" s="504" customFormat="1" ht="15.75" customHeight="1">
      <c r="B849" s="1124"/>
      <c r="C849" s="1307"/>
      <c r="D849" s="1308"/>
      <c r="E849" s="1291"/>
      <c r="F849" s="1304"/>
      <c r="G849" s="1444"/>
      <c r="H849" s="1260"/>
      <c r="J849" s="2"/>
      <c r="K849" s="806"/>
      <c r="M849" s="2"/>
      <c r="N849" s="123"/>
      <c r="P849" s="2"/>
      <c r="Q849" s="778"/>
      <c r="S849" s="990"/>
      <c r="T849" s="990"/>
      <c r="U849" s="990"/>
      <c r="V849" s="990"/>
    </row>
    <row r="850" spans="1:22" s="631" customFormat="1" ht="12.75">
      <c r="A850" s="630"/>
      <c r="B850" s="1124"/>
      <c r="C850" s="1307" t="s">
        <v>44</v>
      </c>
      <c r="D850" s="1306" t="s">
        <v>524</v>
      </c>
      <c r="E850" s="1291"/>
      <c r="F850" s="1304"/>
      <c r="G850" s="1444"/>
      <c r="H850" s="1260"/>
      <c r="J850" s="375"/>
      <c r="K850" s="806"/>
      <c r="M850" s="375"/>
      <c r="N850" s="123"/>
      <c r="P850" s="375"/>
      <c r="Q850" s="778"/>
      <c r="S850" s="986"/>
      <c r="T850" s="986"/>
      <c r="U850" s="986"/>
      <c r="V850" s="986"/>
    </row>
    <row r="851" spans="1:22" s="504" customFormat="1" ht="15.75" customHeight="1">
      <c r="B851" s="1124"/>
      <c r="C851" s="1307"/>
      <c r="D851" s="1306" t="s">
        <v>525</v>
      </c>
      <c r="E851" s="1291"/>
      <c r="F851" s="1304"/>
      <c r="G851" s="1444"/>
      <c r="H851" s="1260"/>
      <c r="J851" s="2"/>
      <c r="K851" s="806"/>
      <c r="M851" s="2"/>
      <c r="N851" s="123"/>
      <c r="P851" s="2"/>
      <c r="Q851" s="778"/>
      <c r="S851" s="990"/>
      <c r="T851" s="990"/>
      <c r="U851" s="990"/>
      <c r="V851" s="990"/>
    </row>
    <row r="852" spans="1:22" s="504" customFormat="1" ht="15.75" customHeight="1">
      <c r="B852" s="1124"/>
      <c r="C852" s="1307"/>
      <c r="D852" s="1308" t="s">
        <v>513</v>
      </c>
      <c r="E852" s="1291" t="s">
        <v>514</v>
      </c>
      <c r="F852" s="1304">
        <v>127</v>
      </c>
      <c r="G852" s="1444"/>
      <c r="H852" s="1260">
        <f>+G852*F852</f>
        <v>0</v>
      </c>
      <c r="J852" s="2"/>
      <c r="K852" s="806"/>
      <c r="M852" s="2"/>
      <c r="N852" s="123"/>
      <c r="P852" s="2"/>
      <c r="Q852" s="778"/>
      <c r="S852" s="990"/>
      <c r="T852" s="990"/>
      <c r="U852" s="990"/>
      <c r="V852" s="990"/>
    </row>
    <row r="853" spans="1:22" s="504" customFormat="1" ht="14.25">
      <c r="B853" s="1124"/>
      <c r="C853" s="1307"/>
      <c r="D853" s="1308" t="s">
        <v>515</v>
      </c>
      <c r="E853" s="1291" t="s">
        <v>514</v>
      </c>
      <c r="F853" s="1304">
        <v>284</v>
      </c>
      <c r="G853" s="1444"/>
      <c r="H853" s="1260">
        <f>+G853*F853</f>
        <v>0</v>
      </c>
      <c r="J853" s="2"/>
      <c r="K853" s="806"/>
      <c r="M853" s="2"/>
      <c r="N853" s="123"/>
      <c r="P853" s="2"/>
      <c r="Q853" s="778"/>
      <c r="S853" s="990"/>
      <c r="T853" s="990"/>
      <c r="U853" s="990"/>
      <c r="V853" s="990"/>
    </row>
    <row r="854" spans="1:22" s="504" customFormat="1" ht="12.75">
      <c r="B854" s="1313"/>
      <c r="C854" s="1312"/>
      <c r="D854" s="1303"/>
      <c r="E854" s="1291"/>
      <c r="F854" s="1311"/>
      <c r="G854" s="1449"/>
      <c r="H854" s="1310"/>
      <c r="J854" s="2"/>
      <c r="K854" s="806"/>
      <c r="M854" s="2"/>
      <c r="N854" s="123"/>
      <c r="P854" s="2"/>
      <c r="Q854" s="778"/>
      <c r="S854" s="990"/>
      <c r="T854" s="990"/>
      <c r="U854" s="990"/>
      <c r="V854" s="990"/>
    </row>
    <row r="855" spans="1:22" s="504" customFormat="1" ht="12.75">
      <c r="B855" s="1115"/>
      <c r="C855" s="1307" t="s">
        <v>45</v>
      </c>
      <c r="D855" s="1306" t="s">
        <v>526</v>
      </c>
      <c r="E855" s="1291" t="s">
        <v>12</v>
      </c>
      <c r="F855" s="1304">
        <v>152</v>
      </c>
      <c r="G855" s="1444"/>
      <c r="H855" s="1290">
        <f>F855*G855</f>
        <v>0</v>
      </c>
      <c r="J855" s="2"/>
      <c r="K855" s="806"/>
      <c r="M855" s="2"/>
      <c r="N855" s="123"/>
      <c r="P855" s="2"/>
      <c r="Q855" s="778"/>
      <c r="S855" s="990"/>
      <c r="T855" s="990"/>
      <c r="U855" s="990"/>
      <c r="V855" s="990"/>
    </row>
    <row r="856" spans="1:22" s="504" customFormat="1" ht="12.75">
      <c r="B856" s="1115"/>
      <c r="C856" s="1307"/>
      <c r="D856" s="1306"/>
      <c r="E856" s="1291"/>
      <c r="F856" s="1304"/>
      <c r="G856" s="1444"/>
      <c r="H856" s="1260"/>
      <c r="J856" s="2"/>
      <c r="K856" s="806"/>
      <c r="M856" s="2"/>
      <c r="N856" s="123"/>
      <c r="P856" s="2"/>
      <c r="Q856" s="778"/>
      <c r="S856" s="990"/>
      <c r="T856" s="990"/>
      <c r="U856" s="990"/>
      <c r="V856" s="990"/>
    </row>
    <row r="857" spans="1:22" s="649" customFormat="1" ht="12.75">
      <c r="B857" s="1115" t="s">
        <v>1018</v>
      </c>
      <c r="C857" s="1309"/>
      <c r="D857" s="1306" t="s">
        <v>527</v>
      </c>
      <c r="E857" s="1291"/>
      <c r="F857" s="1304"/>
      <c r="G857" s="1444"/>
      <c r="H857" s="1260"/>
      <c r="J857" s="2"/>
      <c r="K857" s="806"/>
      <c r="M857" s="2"/>
      <c r="N857" s="123"/>
      <c r="P857" s="2"/>
      <c r="Q857" s="778"/>
      <c r="S857" s="990"/>
      <c r="T857" s="990"/>
      <c r="U857" s="990"/>
      <c r="V857" s="990"/>
    </row>
    <row r="858" spans="1:22" s="504" customFormat="1" ht="12.75">
      <c r="B858" s="1115"/>
      <c r="C858" s="1307" t="s">
        <v>39</v>
      </c>
      <c r="D858" s="1306" t="s">
        <v>528</v>
      </c>
      <c r="E858" s="1291"/>
      <c r="F858" s="1304"/>
      <c r="G858" s="1444"/>
      <c r="H858" s="1260"/>
      <c r="J858" s="2"/>
      <c r="K858" s="806"/>
      <c r="M858" s="2"/>
      <c r="N858" s="123"/>
      <c r="P858" s="2"/>
      <c r="Q858" s="778"/>
      <c r="S858" s="990"/>
      <c r="T858" s="990"/>
      <c r="U858" s="990"/>
      <c r="V858" s="990"/>
    </row>
    <row r="859" spans="1:22" s="504" customFormat="1" ht="12.75">
      <c r="B859" s="1115"/>
      <c r="C859" s="1307"/>
      <c r="D859" s="1303" t="s">
        <v>529</v>
      </c>
      <c r="E859" s="1291" t="s">
        <v>123</v>
      </c>
      <c r="F859" s="1304">
        <v>4</v>
      </c>
      <c r="G859" s="1444"/>
      <c r="H859" s="1290">
        <f>F859*G859</f>
        <v>0</v>
      </c>
      <c r="J859" s="2"/>
      <c r="K859" s="806"/>
      <c r="M859" s="2"/>
      <c r="N859" s="123"/>
      <c r="P859" s="2"/>
      <c r="Q859" s="778"/>
      <c r="S859" s="990"/>
      <c r="T859" s="990"/>
      <c r="U859" s="990"/>
      <c r="V859" s="990"/>
    </row>
    <row r="860" spans="1:22" s="504" customFormat="1" ht="12.75">
      <c r="B860" s="1115"/>
      <c r="C860" s="1307"/>
      <c r="D860" s="1303" t="s">
        <v>530</v>
      </c>
      <c r="E860" s="1291" t="s">
        <v>123</v>
      </c>
      <c r="F860" s="1304">
        <v>2</v>
      </c>
      <c r="G860" s="1444"/>
      <c r="H860" s="1290">
        <f>F860*G860</f>
        <v>0</v>
      </c>
      <c r="J860" s="2"/>
      <c r="K860" s="806"/>
      <c r="M860" s="2"/>
      <c r="N860" s="123"/>
      <c r="P860" s="2"/>
      <c r="Q860" s="778"/>
      <c r="S860" s="990"/>
      <c r="T860" s="990"/>
      <c r="U860" s="990"/>
      <c r="V860" s="990"/>
    </row>
    <row r="861" spans="1:22" s="504" customFormat="1" ht="12.75">
      <c r="B861" s="1115"/>
      <c r="C861" s="1307"/>
      <c r="D861" s="1303"/>
      <c r="E861" s="1291"/>
      <c r="F861" s="1304"/>
      <c r="G861" s="1444"/>
      <c r="H861" s="1260"/>
      <c r="J861" s="2"/>
      <c r="K861" s="806"/>
      <c r="M861" s="2"/>
      <c r="N861" s="123"/>
      <c r="P861" s="2"/>
      <c r="Q861" s="778"/>
      <c r="S861" s="990"/>
      <c r="T861" s="990"/>
      <c r="U861" s="990"/>
      <c r="V861" s="990"/>
    </row>
    <row r="862" spans="1:22" s="504" customFormat="1" ht="12.75">
      <c r="B862" s="1115"/>
      <c r="C862" s="1307" t="s">
        <v>35</v>
      </c>
      <c r="D862" s="1306" t="s">
        <v>531</v>
      </c>
      <c r="E862" s="1291"/>
      <c r="F862" s="1304"/>
      <c r="G862" s="1444"/>
      <c r="H862" s="1260"/>
      <c r="J862" s="2"/>
      <c r="K862" s="806"/>
      <c r="M862" s="2"/>
      <c r="N862" s="123"/>
      <c r="P862" s="2"/>
      <c r="Q862" s="778"/>
      <c r="S862" s="990"/>
      <c r="T862" s="990"/>
      <c r="U862" s="990"/>
      <c r="V862" s="990"/>
    </row>
    <row r="863" spans="1:22" s="504" customFormat="1" ht="12.75">
      <c r="B863" s="1115"/>
      <c r="C863" s="1307"/>
      <c r="D863" s="1303" t="s">
        <v>532</v>
      </c>
      <c r="E863" s="1291" t="s">
        <v>123</v>
      </c>
      <c r="F863" s="1304">
        <v>16</v>
      </c>
      <c r="G863" s="1444"/>
      <c r="H863" s="1290">
        <f>F863*G863</f>
        <v>0</v>
      </c>
      <c r="J863" s="2"/>
      <c r="K863" s="806"/>
      <c r="M863" s="2"/>
      <c r="N863" s="123"/>
      <c r="P863" s="2"/>
      <c r="Q863" s="778"/>
      <c r="S863" s="990"/>
      <c r="T863" s="990"/>
      <c r="U863" s="990"/>
      <c r="V863" s="990"/>
    </row>
    <row r="864" spans="1:22" s="504" customFormat="1" ht="12.75">
      <c r="B864" s="1115"/>
      <c r="C864" s="1307"/>
      <c r="D864" s="1303" t="s">
        <v>907</v>
      </c>
      <c r="E864" s="1291" t="s">
        <v>123</v>
      </c>
      <c r="F864" s="1304">
        <v>36</v>
      </c>
      <c r="G864" s="1444"/>
      <c r="H864" s="1290">
        <f>F864*G864</f>
        <v>0</v>
      </c>
      <c r="J864" s="2"/>
      <c r="K864" s="806"/>
      <c r="M864" s="2"/>
      <c r="N864" s="123"/>
      <c r="P864" s="2"/>
      <c r="Q864" s="778"/>
      <c r="S864" s="990"/>
      <c r="T864" s="990"/>
      <c r="U864" s="990"/>
      <c r="V864" s="990"/>
    </row>
    <row r="865" spans="2:22" s="504" customFormat="1" ht="12.75">
      <c r="B865" s="1115"/>
      <c r="C865" s="1307"/>
      <c r="D865" s="1303" t="s">
        <v>906</v>
      </c>
      <c r="E865" s="1291" t="s">
        <v>123</v>
      </c>
      <c r="F865" s="1304">
        <v>12</v>
      </c>
      <c r="G865" s="1444"/>
      <c r="H865" s="1290">
        <f>F865*G865</f>
        <v>0</v>
      </c>
      <c r="J865" s="2"/>
      <c r="K865" s="806"/>
      <c r="M865" s="2"/>
      <c r="N865" s="123"/>
      <c r="P865" s="2"/>
      <c r="Q865" s="778"/>
      <c r="S865" s="990"/>
      <c r="T865" s="990"/>
      <c r="U865" s="990"/>
      <c r="V865" s="990"/>
    </row>
    <row r="866" spans="2:22" s="504" customFormat="1" ht="12.75">
      <c r="B866" s="1115"/>
      <c r="C866" s="1307"/>
      <c r="D866" s="1303"/>
      <c r="E866" s="1291"/>
      <c r="F866" s="1304"/>
      <c r="G866" s="1444"/>
      <c r="H866" s="1260"/>
      <c r="J866" s="2"/>
      <c r="K866" s="806"/>
      <c r="M866" s="2"/>
      <c r="N866" s="123"/>
      <c r="P866" s="2"/>
      <c r="Q866" s="778"/>
      <c r="S866" s="990"/>
      <c r="T866" s="990"/>
      <c r="U866" s="990"/>
      <c r="V866" s="990"/>
    </row>
    <row r="867" spans="2:22" s="504" customFormat="1" ht="12.75">
      <c r="B867" s="1115"/>
      <c r="C867" s="1307" t="s">
        <v>203</v>
      </c>
      <c r="D867" s="1306" t="s">
        <v>533</v>
      </c>
      <c r="E867" s="1291"/>
      <c r="F867" s="1304"/>
      <c r="G867" s="1444"/>
      <c r="H867" s="1260"/>
      <c r="J867" s="2"/>
      <c r="K867" s="806"/>
      <c r="M867" s="2"/>
      <c r="N867" s="123"/>
      <c r="P867" s="2"/>
      <c r="Q867" s="778"/>
      <c r="S867" s="990"/>
      <c r="T867" s="990"/>
      <c r="U867" s="990"/>
      <c r="V867" s="990"/>
    </row>
    <row r="868" spans="2:22" s="504" customFormat="1" ht="12.75">
      <c r="B868" s="1115"/>
      <c r="C868" s="1307"/>
      <c r="D868" s="1303" t="s">
        <v>905</v>
      </c>
      <c r="E868" s="1291" t="s">
        <v>123</v>
      </c>
      <c r="F868" s="1304">
        <v>4</v>
      </c>
      <c r="G868" s="1444"/>
      <c r="H868" s="1290">
        <f>F868*G868</f>
        <v>0</v>
      </c>
      <c r="J868" s="2"/>
      <c r="K868" s="806"/>
      <c r="M868" s="2"/>
      <c r="N868" s="123"/>
      <c r="P868" s="2"/>
      <c r="Q868" s="778"/>
      <c r="S868" s="990"/>
      <c r="T868" s="990"/>
      <c r="U868" s="990"/>
      <c r="V868" s="990"/>
    </row>
    <row r="869" spans="2:22" s="504" customFormat="1" ht="12.75">
      <c r="B869" s="1115"/>
      <c r="C869" s="1307"/>
      <c r="D869" s="1303" t="s">
        <v>904</v>
      </c>
      <c r="E869" s="1291" t="s">
        <v>123</v>
      </c>
      <c r="F869" s="1304">
        <v>2</v>
      </c>
      <c r="G869" s="1444"/>
      <c r="H869" s="1290">
        <f>F869*G869</f>
        <v>0</v>
      </c>
      <c r="J869" s="2"/>
      <c r="K869" s="806"/>
      <c r="M869" s="2"/>
      <c r="N869" s="123"/>
      <c r="P869" s="2"/>
      <c r="Q869" s="778"/>
      <c r="S869" s="990"/>
      <c r="T869" s="990"/>
      <c r="U869" s="990"/>
      <c r="V869" s="990"/>
    </row>
    <row r="870" spans="2:22" s="504" customFormat="1" ht="12.75">
      <c r="B870" s="1115"/>
      <c r="C870" s="1307"/>
      <c r="D870" s="1303" t="s">
        <v>903</v>
      </c>
      <c r="E870" s="1291" t="s">
        <v>123</v>
      </c>
      <c r="F870" s="1304">
        <v>4</v>
      </c>
      <c r="G870" s="1444"/>
      <c r="H870" s="1290">
        <f>F870*G870</f>
        <v>0</v>
      </c>
      <c r="J870" s="2"/>
      <c r="K870" s="806"/>
      <c r="M870" s="2"/>
      <c r="N870" s="123"/>
      <c r="P870" s="2"/>
      <c r="Q870" s="778"/>
      <c r="S870" s="990"/>
      <c r="T870" s="990"/>
      <c r="U870" s="990"/>
      <c r="V870" s="990"/>
    </row>
    <row r="871" spans="2:22" s="504" customFormat="1" ht="12.75">
      <c r="B871" s="1115"/>
      <c r="C871" s="1307"/>
      <c r="D871" s="1303" t="s">
        <v>888</v>
      </c>
      <c r="E871" s="1291" t="s">
        <v>123</v>
      </c>
      <c r="F871" s="1304">
        <v>24</v>
      </c>
      <c r="G871" s="1444"/>
      <c r="H871" s="1290">
        <f>F871*G871</f>
        <v>0</v>
      </c>
      <c r="J871" s="2"/>
      <c r="K871" s="806"/>
      <c r="M871" s="2"/>
      <c r="N871" s="123"/>
      <c r="P871" s="2"/>
      <c r="Q871" s="778"/>
      <c r="S871" s="990"/>
      <c r="T871" s="990"/>
      <c r="U871" s="990"/>
      <c r="V871" s="990"/>
    </row>
    <row r="872" spans="2:22" s="504" customFormat="1" ht="12.75">
      <c r="B872" s="1115"/>
      <c r="C872" s="1307"/>
      <c r="D872" s="1303" t="s">
        <v>534</v>
      </c>
      <c r="E872" s="1291" t="s">
        <v>123</v>
      </c>
      <c r="F872" s="1304">
        <v>16</v>
      </c>
      <c r="G872" s="1444"/>
      <c r="H872" s="1290">
        <f>F872*G872</f>
        <v>0</v>
      </c>
      <c r="J872" s="2"/>
      <c r="K872" s="806"/>
      <c r="M872" s="2"/>
      <c r="N872" s="123"/>
      <c r="P872" s="2"/>
      <c r="Q872" s="778"/>
      <c r="S872" s="990"/>
      <c r="T872" s="990"/>
      <c r="U872" s="990"/>
      <c r="V872" s="990"/>
    </row>
    <row r="873" spans="2:22" s="504" customFormat="1" ht="12.75">
      <c r="B873" s="1115"/>
      <c r="C873" s="1307"/>
      <c r="D873" s="1303"/>
      <c r="E873" s="1291"/>
      <c r="F873" s="1304"/>
      <c r="G873" s="1444"/>
      <c r="H873" s="1260"/>
      <c r="J873" s="2"/>
      <c r="K873" s="806"/>
      <c r="M873" s="2"/>
      <c r="N873" s="123"/>
      <c r="P873" s="2"/>
      <c r="Q873" s="778"/>
      <c r="S873" s="990"/>
      <c r="T873" s="990"/>
      <c r="U873" s="990"/>
      <c r="V873" s="990"/>
    </row>
    <row r="874" spans="2:22" s="504" customFormat="1" ht="12.75">
      <c r="B874" s="1124"/>
      <c r="C874" s="1307" t="s">
        <v>40</v>
      </c>
      <c r="D874" s="1308" t="s">
        <v>535</v>
      </c>
      <c r="E874" s="1291"/>
      <c r="F874" s="1304"/>
      <c r="G874" s="1444"/>
      <c r="H874" s="1260"/>
      <c r="J874" s="2"/>
      <c r="K874" s="806"/>
      <c r="M874" s="2"/>
      <c r="N874" s="123"/>
      <c r="P874" s="2"/>
      <c r="Q874" s="778"/>
      <c r="S874" s="990"/>
      <c r="T874" s="990"/>
      <c r="U874" s="990"/>
      <c r="V874" s="990"/>
    </row>
    <row r="875" spans="2:22" s="504" customFormat="1" ht="12.75">
      <c r="B875" s="1115"/>
      <c r="C875" s="1307"/>
      <c r="D875" s="1303" t="s">
        <v>537</v>
      </c>
      <c r="E875" s="1291" t="s">
        <v>123</v>
      </c>
      <c r="F875" s="1304">
        <v>15</v>
      </c>
      <c r="G875" s="1444"/>
      <c r="H875" s="1290">
        <f>F875*G875</f>
        <v>0</v>
      </c>
      <c r="J875" s="2"/>
      <c r="K875" s="806"/>
      <c r="M875" s="2"/>
      <c r="N875" s="123"/>
      <c r="P875" s="2"/>
      <c r="Q875" s="778"/>
      <c r="S875" s="990"/>
      <c r="T875" s="990"/>
      <c r="U875" s="990"/>
      <c r="V875" s="990"/>
    </row>
    <row r="876" spans="2:22" s="504" customFormat="1" ht="12.75">
      <c r="B876" s="1115"/>
      <c r="C876" s="1307"/>
      <c r="D876" s="1303"/>
      <c r="E876" s="1291"/>
      <c r="F876" s="1304"/>
      <c r="G876" s="1444"/>
      <c r="H876" s="1260"/>
      <c r="J876" s="2"/>
      <c r="K876" s="806"/>
      <c r="M876" s="2"/>
      <c r="N876" s="123"/>
      <c r="P876" s="2"/>
      <c r="Q876" s="778"/>
      <c r="S876" s="990"/>
      <c r="T876" s="990"/>
      <c r="U876" s="990"/>
      <c r="V876" s="990"/>
    </row>
    <row r="877" spans="2:22" s="504" customFormat="1" ht="12.75">
      <c r="B877" s="1124"/>
      <c r="C877" s="1307" t="s">
        <v>41</v>
      </c>
      <c r="D877" s="1308" t="s">
        <v>538</v>
      </c>
      <c r="E877" s="1291"/>
      <c r="F877" s="1304"/>
      <c r="G877" s="1444"/>
      <c r="H877" s="1260"/>
      <c r="J877" s="2"/>
      <c r="K877" s="806"/>
      <c r="M877" s="2"/>
      <c r="N877" s="123"/>
      <c r="P877" s="2"/>
      <c r="Q877" s="778"/>
      <c r="S877" s="990"/>
      <c r="T877" s="990"/>
      <c r="U877" s="990"/>
      <c r="V877" s="990"/>
    </row>
    <row r="878" spans="2:22" s="504" customFormat="1" ht="12.75">
      <c r="B878" s="1115"/>
      <c r="C878" s="1307"/>
      <c r="D878" s="1303" t="s">
        <v>544</v>
      </c>
      <c r="E878" s="1291" t="s">
        <v>123</v>
      </c>
      <c r="F878" s="1304">
        <v>1</v>
      </c>
      <c r="G878" s="1444"/>
      <c r="H878" s="1290">
        <f>F878*G878</f>
        <v>0</v>
      </c>
      <c r="J878" s="2"/>
      <c r="K878" s="806"/>
      <c r="M878" s="2"/>
      <c r="N878" s="123"/>
      <c r="P878" s="2"/>
      <c r="Q878" s="778"/>
      <c r="S878" s="990"/>
      <c r="T878" s="990"/>
      <c r="U878" s="990"/>
      <c r="V878" s="990"/>
    </row>
    <row r="879" spans="2:22" s="504" customFormat="1" ht="12.75">
      <c r="B879" s="1115"/>
      <c r="C879" s="1307"/>
      <c r="D879" s="1303" t="s">
        <v>547</v>
      </c>
      <c r="E879" s="1291" t="s">
        <v>123</v>
      </c>
      <c r="F879" s="1304">
        <v>1</v>
      </c>
      <c r="G879" s="1444"/>
      <c r="H879" s="1290">
        <f>F879*G879</f>
        <v>0</v>
      </c>
      <c r="J879" s="2"/>
      <c r="K879" s="806"/>
      <c r="M879" s="2"/>
      <c r="N879" s="123"/>
      <c r="P879" s="2"/>
      <c r="Q879" s="778"/>
      <c r="S879" s="990"/>
      <c r="T879" s="990"/>
      <c r="U879" s="990"/>
      <c r="V879" s="990"/>
    </row>
    <row r="880" spans="2:22" s="504" customFormat="1" ht="12.75">
      <c r="B880" s="1115"/>
      <c r="C880" s="1307"/>
      <c r="D880" s="1303"/>
      <c r="E880" s="1291"/>
      <c r="F880" s="1304"/>
      <c r="G880" s="1444"/>
      <c r="H880" s="1290"/>
      <c r="J880" s="2"/>
      <c r="K880" s="806"/>
      <c r="M880" s="2"/>
      <c r="N880" s="123"/>
      <c r="P880" s="2"/>
      <c r="Q880" s="778"/>
      <c r="S880" s="990"/>
      <c r="T880" s="990"/>
      <c r="U880" s="990"/>
      <c r="V880" s="990"/>
    </row>
    <row r="881" spans="2:22" s="504" customFormat="1" ht="12.75">
      <c r="B881" s="1124"/>
      <c r="C881" s="1307" t="s">
        <v>42</v>
      </c>
      <c r="D881" s="1308" t="s">
        <v>542</v>
      </c>
      <c r="E881" s="1291"/>
      <c r="F881" s="1304"/>
      <c r="G881" s="1444"/>
      <c r="H881" s="1260"/>
      <c r="J881" s="2"/>
      <c r="K881" s="806"/>
      <c r="M881" s="2"/>
      <c r="N881" s="123"/>
      <c r="P881" s="2"/>
      <c r="Q881" s="778"/>
      <c r="S881" s="990"/>
      <c r="T881" s="990"/>
      <c r="U881" s="990"/>
      <c r="V881" s="990"/>
    </row>
    <row r="882" spans="2:22" s="504" customFormat="1" ht="12.75">
      <c r="B882" s="1115"/>
      <c r="C882" s="1307"/>
      <c r="D882" s="1303" t="s">
        <v>902</v>
      </c>
      <c r="E882" s="1291" t="s">
        <v>123</v>
      </c>
      <c r="F882" s="1304">
        <v>1</v>
      </c>
      <c r="G882" s="1444"/>
      <c r="H882" s="1290">
        <f>F882*G882</f>
        <v>0</v>
      </c>
      <c r="J882" s="2"/>
      <c r="K882" s="806"/>
      <c r="M882" s="2"/>
      <c r="N882" s="123"/>
      <c r="P882" s="2"/>
      <c r="Q882" s="778"/>
      <c r="S882" s="990"/>
      <c r="T882" s="990"/>
      <c r="U882" s="990"/>
      <c r="V882" s="990"/>
    </row>
    <row r="883" spans="2:22" s="504" customFormat="1" ht="12.75">
      <c r="B883" s="1115"/>
      <c r="C883" s="1307"/>
      <c r="D883" s="1303" t="s">
        <v>543</v>
      </c>
      <c r="E883" s="1291" t="s">
        <v>123</v>
      </c>
      <c r="F883" s="1304">
        <v>1</v>
      </c>
      <c r="G883" s="1444"/>
      <c r="H883" s="1290">
        <f>F883*G883</f>
        <v>0</v>
      </c>
      <c r="J883" s="2"/>
      <c r="K883" s="806"/>
      <c r="M883" s="2"/>
      <c r="N883" s="123"/>
      <c r="P883" s="2"/>
      <c r="Q883" s="778"/>
      <c r="S883" s="990"/>
      <c r="T883" s="990"/>
      <c r="U883" s="990"/>
      <c r="V883" s="990"/>
    </row>
    <row r="884" spans="2:22" s="504" customFormat="1" ht="12.75">
      <c r="B884" s="1115"/>
      <c r="C884" s="1307"/>
      <c r="D884" s="1303" t="s">
        <v>539</v>
      </c>
      <c r="E884" s="1291" t="s">
        <v>123</v>
      </c>
      <c r="F884" s="1304">
        <v>1</v>
      </c>
      <c r="G884" s="1444"/>
      <c r="H884" s="1290">
        <f>F884*G884</f>
        <v>0</v>
      </c>
      <c r="J884" s="2"/>
      <c r="K884" s="806"/>
      <c r="M884" s="2"/>
      <c r="N884" s="123"/>
      <c r="P884" s="2"/>
      <c r="Q884" s="778"/>
      <c r="S884" s="990"/>
      <c r="T884" s="990"/>
      <c r="U884" s="990"/>
      <c r="V884" s="990"/>
    </row>
    <row r="885" spans="2:22" s="504" customFormat="1" ht="12.75">
      <c r="B885" s="1115"/>
      <c r="C885" s="1307"/>
      <c r="D885" s="1303" t="s">
        <v>544</v>
      </c>
      <c r="E885" s="1291" t="s">
        <v>123</v>
      </c>
      <c r="F885" s="1304">
        <v>1</v>
      </c>
      <c r="G885" s="1444"/>
      <c r="H885" s="1290">
        <f>F885*G885</f>
        <v>0</v>
      </c>
      <c r="J885" s="2"/>
      <c r="K885" s="806"/>
      <c r="M885" s="2"/>
      <c r="N885" s="123"/>
      <c r="P885" s="2"/>
      <c r="Q885" s="778"/>
      <c r="S885" s="990"/>
      <c r="T885" s="990"/>
      <c r="U885" s="990"/>
      <c r="V885" s="990"/>
    </row>
    <row r="886" spans="2:22" s="504" customFormat="1" ht="12.75">
      <c r="B886" s="1115"/>
      <c r="C886" s="1307"/>
      <c r="D886" s="1303"/>
      <c r="E886" s="1291"/>
      <c r="F886" s="1304"/>
      <c r="G886" s="1444"/>
      <c r="H886" s="1260"/>
      <c r="J886" s="2"/>
      <c r="K886" s="806"/>
      <c r="M886" s="2"/>
      <c r="N886" s="123"/>
      <c r="P886" s="2"/>
      <c r="Q886" s="778"/>
      <c r="S886" s="990"/>
      <c r="T886" s="990"/>
      <c r="U886" s="990"/>
      <c r="V886" s="990"/>
    </row>
    <row r="887" spans="2:22" s="504" customFormat="1" ht="12.75">
      <c r="B887" s="1124"/>
      <c r="C887" s="1307" t="s">
        <v>43</v>
      </c>
      <c r="D887" s="1308" t="s">
        <v>545</v>
      </c>
      <c r="E887" s="1291"/>
      <c r="F887" s="1304"/>
      <c r="G887" s="1444"/>
      <c r="H887" s="1260"/>
      <c r="J887" s="2"/>
      <c r="K887" s="806"/>
      <c r="M887" s="2"/>
      <c r="N887" s="123"/>
      <c r="P887" s="2"/>
      <c r="Q887" s="778"/>
      <c r="S887" s="990"/>
      <c r="T887" s="990"/>
      <c r="U887" s="990"/>
      <c r="V887" s="990"/>
    </row>
    <row r="888" spans="2:22" s="504" customFormat="1" ht="12.75">
      <c r="B888" s="1115"/>
      <c r="C888" s="1307"/>
      <c r="D888" s="1303" t="s">
        <v>901</v>
      </c>
      <c r="E888" s="1291" t="s">
        <v>123</v>
      </c>
      <c r="F888" s="1304">
        <v>6</v>
      </c>
      <c r="G888" s="1444"/>
      <c r="H888" s="1290">
        <f t="shared" ref="H888:H900" si="24">F888*G888</f>
        <v>0</v>
      </c>
      <c r="J888" s="2"/>
      <c r="K888" s="806"/>
      <c r="M888" s="2"/>
      <c r="N888" s="123"/>
      <c r="P888" s="2"/>
      <c r="Q888" s="778"/>
      <c r="S888" s="990"/>
      <c r="T888" s="990"/>
      <c r="U888" s="990"/>
      <c r="V888" s="990"/>
    </row>
    <row r="889" spans="2:22" s="504" customFormat="1" ht="12.75">
      <c r="B889" s="1115"/>
      <c r="C889" s="1307"/>
      <c r="D889" s="1303" t="s">
        <v>900</v>
      </c>
      <c r="E889" s="1291" t="s">
        <v>123</v>
      </c>
      <c r="F889" s="1304">
        <v>8</v>
      </c>
      <c r="G889" s="1444"/>
      <c r="H889" s="1290">
        <f t="shared" si="24"/>
        <v>0</v>
      </c>
      <c r="J889" s="2"/>
      <c r="K889" s="806"/>
      <c r="M889" s="2"/>
      <c r="N889" s="123"/>
      <c r="P889" s="2"/>
      <c r="Q889" s="778"/>
      <c r="S889" s="990"/>
      <c r="T889" s="990"/>
      <c r="U889" s="990"/>
      <c r="V889" s="990"/>
    </row>
    <row r="890" spans="2:22" s="504" customFormat="1" ht="12.75">
      <c r="B890" s="1115"/>
      <c r="C890" s="1307"/>
      <c r="D890" s="1303" t="s">
        <v>899</v>
      </c>
      <c r="E890" s="1291" t="s">
        <v>123</v>
      </c>
      <c r="F890" s="1304">
        <v>12</v>
      </c>
      <c r="G890" s="1444"/>
      <c r="H890" s="1290">
        <f t="shared" si="24"/>
        <v>0</v>
      </c>
      <c r="J890" s="2"/>
      <c r="K890" s="806"/>
      <c r="M890" s="2"/>
      <c r="N890" s="123"/>
      <c r="P890" s="2"/>
      <c r="Q890" s="778"/>
      <c r="S890" s="990"/>
      <c r="T890" s="990"/>
      <c r="U890" s="990"/>
      <c r="V890" s="990"/>
    </row>
    <row r="891" spans="2:22" s="504" customFormat="1" ht="12.75">
      <c r="B891" s="1115"/>
      <c r="C891" s="1307"/>
      <c r="D891" s="1303" t="s">
        <v>583</v>
      </c>
      <c r="E891" s="1291" t="s">
        <v>123</v>
      </c>
      <c r="F891" s="1304">
        <v>1</v>
      </c>
      <c r="G891" s="1444"/>
      <c r="H891" s="1290">
        <f t="shared" si="24"/>
        <v>0</v>
      </c>
      <c r="J891" s="2"/>
      <c r="K891" s="806"/>
      <c r="M891" s="2"/>
      <c r="N891" s="123"/>
      <c r="P891" s="2"/>
      <c r="Q891" s="778"/>
      <c r="S891" s="990"/>
      <c r="T891" s="990"/>
      <c r="U891" s="990"/>
      <c r="V891" s="990"/>
    </row>
    <row r="892" spans="2:22" s="504" customFormat="1" ht="12.75">
      <c r="B892" s="1115"/>
      <c r="C892" s="1307"/>
      <c r="D892" s="1303" t="s">
        <v>536</v>
      </c>
      <c r="E892" s="1291" t="s">
        <v>123</v>
      </c>
      <c r="F892" s="1304">
        <v>1</v>
      </c>
      <c r="G892" s="1444"/>
      <c r="H892" s="1290">
        <f t="shared" si="24"/>
        <v>0</v>
      </c>
      <c r="J892" s="2"/>
      <c r="K892" s="806"/>
      <c r="M892" s="2"/>
      <c r="N892" s="123"/>
      <c r="P892" s="2"/>
      <c r="Q892" s="778"/>
      <c r="S892" s="990"/>
      <c r="T892" s="990"/>
      <c r="U892" s="990"/>
      <c r="V892" s="990"/>
    </row>
    <row r="893" spans="2:22" s="504" customFormat="1" ht="12.75">
      <c r="B893" s="1115"/>
      <c r="C893" s="1307"/>
      <c r="D893" s="1303" t="s">
        <v>544</v>
      </c>
      <c r="E893" s="1291" t="s">
        <v>123</v>
      </c>
      <c r="F893" s="1304">
        <v>4</v>
      </c>
      <c r="G893" s="1444"/>
      <c r="H893" s="1290">
        <f t="shared" si="24"/>
        <v>0</v>
      </c>
      <c r="J893" s="2"/>
      <c r="K893" s="806"/>
      <c r="M893" s="2"/>
      <c r="N893" s="123"/>
      <c r="P893" s="2"/>
      <c r="Q893" s="778"/>
      <c r="S893" s="990"/>
      <c r="T893" s="990"/>
      <c r="U893" s="990"/>
      <c r="V893" s="990"/>
    </row>
    <row r="894" spans="2:22" s="504" customFormat="1" ht="12.75">
      <c r="B894" s="1115"/>
      <c r="C894" s="1307"/>
      <c r="D894" s="1303" t="s">
        <v>540</v>
      </c>
      <c r="E894" s="1291" t="s">
        <v>123</v>
      </c>
      <c r="F894" s="1304">
        <v>3</v>
      </c>
      <c r="G894" s="1444"/>
      <c r="H894" s="1290">
        <f t="shared" si="24"/>
        <v>0</v>
      </c>
      <c r="J894" s="2"/>
      <c r="K894" s="806"/>
      <c r="M894" s="2"/>
      <c r="N894" s="123"/>
      <c r="P894" s="2"/>
      <c r="Q894" s="778"/>
      <c r="S894" s="990"/>
      <c r="T894" s="990"/>
      <c r="U894" s="990"/>
      <c r="V894" s="990"/>
    </row>
    <row r="895" spans="2:22" s="504" customFormat="1" ht="12.75">
      <c r="B895" s="1115"/>
      <c r="C895" s="1307"/>
      <c r="D895" s="1303" t="s">
        <v>887</v>
      </c>
      <c r="E895" s="1291" t="s">
        <v>123</v>
      </c>
      <c r="F895" s="1304">
        <v>3</v>
      </c>
      <c r="G895" s="1444"/>
      <c r="H895" s="1290">
        <f t="shared" si="24"/>
        <v>0</v>
      </c>
      <c r="J895" s="2"/>
      <c r="K895" s="806"/>
      <c r="M895" s="2"/>
      <c r="N895" s="123"/>
      <c r="P895" s="2"/>
      <c r="Q895" s="778"/>
      <c r="S895" s="990"/>
      <c r="T895" s="990"/>
      <c r="U895" s="990"/>
      <c r="V895" s="990"/>
    </row>
    <row r="896" spans="2:22" s="504" customFormat="1" ht="12.75">
      <c r="B896" s="1115"/>
      <c r="C896" s="1307"/>
      <c r="D896" s="1303" t="s">
        <v>547</v>
      </c>
      <c r="E896" s="1291" t="s">
        <v>123</v>
      </c>
      <c r="F896" s="1304">
        <v>1</v>
      </c>
      <c r="G896" s="1444"/>
      <c r="H896" s="1290">
        <f t="shared" si="24"/>
        <v>0</v>
      </c>
      <c r="J896" s="2"/>
      <c r="K896" s="806"/>
      <c r="M896" s="2"/>
      <c r="N896" s="123"/>
      <c r="P896" s="2"/>
      <c r="Q896" s="778"/>
      <c r="S896" s="990"/>
      <c r="T896" s="990"/>
      <c r="U896" s="990"/>
      <c r="V896" s="990"/>
    </row>
    <row r="897" spans="1:22" s="504" customFormat="1" ht="12.75">
      <c r="B897" s="1115"/>
      <c r="C897" s="1307"/>
      <c r="D897" s="1303" t="s">
        <v>867</v>
      </c>
      <c r="E897" s="1291" t="s">
        <v>123</v>
      </c>
      <c r="F897" s="1304">
        <v>3</v>
      </c>
      <c r="G897" s="1444"/>
      <c r="H897" s="1290">
        <f t="shared" si="24"/>
        <v>0</v>
      </c>
      <c r="J897" s="2"/>
      <c r="K897" s="806"/>
      <c r="M897" s="2"/>
      <c r="N897" s="123"/>
      <c r="P897" s="2"/>
      <c r="Q897" s="778"/>
      <c r="S897" s="990"/>
      <c r="T897" s="990"/>
      <c r="U897" s="990"/>
      <c r="V897" s="990"/>
    </row>
    <row r="898" spans="1:22" s="504" customFormat="1" ht="12.75">
      <c r="B898" s="1115"/>
      <c r="C898" s="1307"/>
      <c r="D898" s="1303" t="s">
        <v>898</v>
      </c>
      <c r="E898" s="1291" t="s">
        <v>123</v>
      </c>
      <c r="F898" s="1304">
        <v>10</v>
      </c>
      <c r="G898" s="1444"/>
      <c r="H898" s="1290">
        <f t="shared" si="24"/>
        <v>0</v>
      </c>
      <c r="J898" s="2"/>
      <c r="K898" s="806"/>
      <c r="M898" s="2"/>
      <c r="N898" s="123"/>
      <c r="P898" s="2"/>
      <c r="Q898" s="778"/>
      <c r="S898" s="990"/>
      <c r="T898" s="990"/>
      <c r="U898" s="990"/>
      <c r="V898" s="990"/>
    </row>
    <row r="899" spans="1:22" s="504" customFormat="1" ht="12.75">
      <c r="B899" s="1115"/>
      <c r="C899" s="1307"/>
      <c r="D899" s="1303" t="s">
        <v>897</v>
      </c>
      <c r="E899" s="1291" t="s">
        <v>123</v>
      </c>
      <c r="F899" s="1304">
        <v>1</v>
      </c>
      <c r="G899" s="1444"/>
      <c r="H899" s="1290">
        <f t="shared" si="24"/>
        <v>0</v>
      </c>
      <c r="J899" s="2"/>
      <c r="K899" s="806"/>
      <c r="M899" s="2"/>
      <c r="N899" s="123"/>
      <c r="P899" s="2"/>
      <c r="Q899" s="778"/>
      <c r="S899" s="990"/>
      <c r="T899" s="990"/>
      <c r="U899" s="990"/>
      <c r="V899" s="990"/>
    </row>
    <row r="900" spans="1:22" s="504" customFormat="1" ht="12.75">
      <c r="B900" s="1115"/>
      <c r="C900" s="1307"/>
      <c r="D900" s="1303" t="s">
        <v>541</v>
      </c>
      <c r="E900" s="1291" t="s">
        <v>123</v>
      </c>
      <c r="F900" s="1304">
        <v>3</v>
      </c>
      <c r="G900" s="1444"/>
      <c r="H900" s="1290">
        <f t="shared" si="24"/>
        <v>0</v>
      </c>
      <c r="J900" s="2"/>
      <c r="K900" s="806"/>
      <c r="M900" s="2"/>
      <c r="N900" s="123"/>
      <c r="P900" s="2"/>
      <c r="Q900" s="778"/>
      <c r="S900" s="990"/>
      <c r="T900" s="990"/>
      <c r="U900" s="990"/>
      <c r="V900" s="990"/>
    </row>
    <row r="901" spans="1:22" s="504" customFormat="1" ht="12.75">
      <c r="B901" s="1115"/>
      <c r="C901" s="1307"/>
      <c r="D901" s="1303"/>
      <c r="E901" s="1291"/>
      <c r="F901" s="1304"/>
      <c r="G901" s="1444"/>
      <c r="H901" s="1260"/>
      <c r="J901" s="2"/>
      <c r="K901" s="806"/>
      <c r="M901" s="2"/>
      <c r="N901" s="123"/>
      <c r="P901" s="2"/>
      <c r="Q901" s="778"/>
      <c r="S901" s="990"/>
      <c r="T901" s="990"/>
      <c r="U901" s="990"/>
      <c r="V901" s="990"/>
    </row>
    <row r="902" spans="1:22" s="504" customFormat="1" ht="12.75">
      <c r="B902" s="1124"/>
      <c r="C902" s="1307" t="s">
        <v>44</v>
      </c>
      <c r="D902" s="1308" t="s">
        <v>548</v>
      </c>
      <c r="E902" s="1291"/>
      <c r="F902" s="1304"/>
      <c r="G902" s="1444"/>
      <c r="H902" s="1260"/>
      <c r="J902" s="2"/>
      <c r="K902" s="806"/>
      <c r="M902" s="2"/>
      <c r="N902" s="123"/>
      <c r="P902" s="2"/>
      <c r="Q902" s="778"/>
      <c r="S902" s="990"/>
      <c r="T902" s="990"/>
      <c r="U902" s="990"/>
      <c r="V902" s="990"/>
    </row>
    <row r="903" spans="1:22" s="504" customFormat="1" ht="12.75">
      <c r="B903" s="1115"/>
      <c r="C903" s="1307"/>
      <c r="D903" s="1303" t="s">
        <v>543</v>
      </c>
      <c r="E903" s="1291" t="s">
        <v>123</v>
      </c>
      <c r="F903" s="1304">
        <v>1</v>
      </c>
      <c r="G903" s="1444"/>
      <c r="H903" s="1290">
        <f>F903*G903</f>
        <v>0</v>
      </c>
      <c r="J903" s="2"/>
      <c r="K903" s="806"/>
      <c r="M903" s="2"/>
      <c r="N903" s="123"/>
      <c r="P903" s="2"/>
      <c r="Q903" s="778"/>
      <c r="S903" s="990"/>
      <c r="T903" s="990"/>
      <c r="U903" s="990"/>
      <c r="V903" s="990"/>
    </row>
    <row r="904" spans="1:22" s="504" customFormat="1" ht="12.75">
      <c r="B904" s="1115"/>
      <c r="C904" s="1307"/>
      <c r="D904" s="1303"/>
      <c r="E904" s="1291"/>
      <c r="F904" s="1304"/>
      <c r="G904" s="1444"/>
      <c r="H904" s="1260"/>
      <c r="J904" s="2"/>
      <c r="K904" s="806"/>
      <c r="M904" s="2"/>
      <c r="N904" s="123"/>
      <c r="P904" s="2"/>
      <c r="Q904" s="778"/>
      <c r="S904" s="990"/>
      <c r="T904" s="990"/>
      <c r="U904" s="990"/>
      <c r="V904" s="990"/>
    </row>
    <row r="905" spans="1:22" s="504" customFormat="1" ht="12.75">
      <c r="B905" s="1115"/>
      <c r="C905" s="1307" t="s">
        <v>45</v>
      </c>
      <c r="D905" s="1306" t="s">
        <v>866</v>
      </c>
      <c r="E905" s="1291" t="s">
        <v>123</v>
      </c>
      <c r="F905" s="1304">
        <v>2</v>
      </c>
      <c r="G905" s="1444"/>
      <c r="H905" s="1290">
        <f>F905*G905</f>
        <v>0</v>
      </c>
      <c r="J905" s="2"/>
      <c r="K905" s="806"/>
      <c r="M905" s="2"/>
      <c r="N905" s="123"/>
      <c r="P905" s="2"/>
      <c r="Q905" s="778"/>
      <c r="S905" s="990"/>
      <c r="T905" s="990"/>
      <c r="U905" s="990"/>
      <c r="V905" s="990"/>
    </row>
    <row r="906" spans="1:22" s="12" customFormat="1" ht="15" customHeight="1">
      <c r="B906" s="1382"/>
      <c r="C906" s="1381"/>
      <c r="D906" s="1380"/>
      <c r="E906" s="1372"/>
      <c r="F906" s="1371"/>
      <c r="G906" s="1448"/>
      <c r="H906" s="1379"/>
      <c r="J906" s="783"/>
      <c r="K906" s="806"/>
      <c r="M906" s="864"/>
      <c r="N906" s="123"/>
      <c r="P906" s="783"/>
      <c r="Q906" s="778"/>
      <c r="S906" s="977"/>
      <c r="T906" s="977"/>
      <c r="U906" s="977"/>
      <c r="V906" s="977"/>
    </row>
    <row r="907" spans="1:22" s="355" customFormat="1" ht="21.75" customHeight="1">
      <c r="A907" s="14"/>
      <c r="B907" s="1382"/>
      <c r="C907" s="1381"/>
      <c r="D907" s="1380"/>
      <c r="E907" s="1372"/>
      <c r="F907" s="1371"/>
      <c r="G907" s="1448"/>
      <c r="H907" s="1379"/>
      <c r="J907" s="375"/>
      <c r="K907" s="806"/>
      <c r="M907" s="375"/>
      <c r="N907" s="123"/>
      <c r="P907" s="375"/>
      <c r="Q907" s="778"/>
      <c r="S907" s="971"/>
      <c r="T907" s="971"/>
      <c r="U907" s="971"/>
      <c r="V907" s="971"/>
    </row>
    <row r="908" spans="1:22" s="631" customFormat="1" ht="15" customHeight="1">
      <c r="A908" s="630"/>
      <c r="B908" s="1357"/>
      <c r="C908" s="1234"/>
      <c r="D908" s="1233" t="s">
        <v>111</v>
      </c>
      <c r="E908" s="1356"/>
      <c r="F908" s="1355"/>
      <c r="G908" s="1434"/>
      <c r="H908" s="1378">
        <f>SUBTOTAL(9,H909:H1097)</f>
        <v>0</v>
      </c>
      <c r="J908" s="375"/>
      <c r="K908" s="806"/>
      <c r="M908" s="375"/>
      <c r="N908" s="123"/>
      <c r="P908" s="375"/>
      <c r="Q908" s="778"/>
      <c r="S908" s="986"/>
      <c r="T908" s="986"/>
      <c r="U908" s="986"/>
      <c r="V908" s="986"/>
    </row>
    <row r="909" spans="1:22" s="379" customFormat="1" ht="15" customHeight="1">
      <c r="B909" s="1348">
        <v>1</v>
      </c>
      <c r="C909" s="1347"/>
      <c r="D909" s="1346" t="s">
        <v>450</v>
      </c>
      <c r="E909" s="1345"/>
      <c r="F909" s="1344"/>
      <c r="G909" s="1443"/>
      <c r="H909" s="1342">
        <f>SUBTOTAL(9,H910:H935)</f>
        <v>0</v>
      </c>
      <c r="J909" s="778"/>
      <c r="K909" s="806"/>
      <c r="M909" s="123"/>
      <c r="N909" s="123"/>
      <c r="P909" s="778"/>
      <c r="Q909" s="778"/>
      <c r="S909" s="978"/>
      <c r="T909" s="978"/>
      <c r="U909" s="978"/>
      <c r="V909" s="978"/>
    </row>
    <row r="910" spans="1:22" s="379" customFormat="1" ht="15" customHeight="1">
      <c r="B910" s="1131">
        <f>B909+0.1</f>
        <v>1.1000000000000001</v>
      </c>
      <c r="C910" s="1320"/>
      <c r="D910" s="1326" t="s">
        <v>451</v>
      </c>
      <c r="E910" s="1315"/>
      <c r="F910" s="1314"/>
      <c r="G910" s="1444"/>
      <c r="H910" s="1244">
        <f>SUBTOTAL(9,H911:H920)</f>
        <v>0</v>
      </c>
      <c r="J910" s="778"/>
      <c r="K910" s="806"/>
      <c r="M910" s="123"/>
      <c r="N910" s="123"/>
      <c r="P910" s="778"/>
      <c r="Q910" s="778"/>
      <c r="S910" s="978"/>
      <c r="T910" s="978"/>
      <c r="U910" s="978"/>
      <c r="V910" s="978"/>
    </row>
    <row r="911" spans="1:22" s="379" customFormat="1" ht="15" customHeight="1">
      <c r="B911" s="1115" t="s">
        <v>286</v>
      </c>
      <c r="C911" s="1309"/>
      <c r="D911" s="632" t="s">
        <v>32</v>
      </c>
      <c r="E911" s="1337"/>
      <c r="F911" s="1334"/>
      <c r="G911" s="1444"/>
      <c r="H911" s="1244"/>
      <c r="J911" s="778"/>
      <c r="K911" s="806"/>
      <c r="M911" s="123"/>
      <c r="N911" s="123"/>
      <c r="P911" s="778"/>
      <c r="Q911" s="778"/>
      <c r="S911" s="978"/>
      <c r="T911" s="978"/>
      <c r="U911" s="978"/>
      <c r="V911" s="978"/>
    </row>
    <row r="912" spans="1:22" s="379" customFormat="1" ht="15" customHeight="1">
      <c r="B912" s="1341"/>
      <c r="C912" s="1309" t="s">
        <v>39</v>
      </c>
      <c r="D912" s="632" t="s">
        <v>452</v>
      </c>
      <c r="E912" s="1339" t="s">
        <v>453</v>
      </c>
      <c r="F912" s="1334">
        <v>2</v>
      </c>
      <c r="G912" s="1444"/>
      <c r="H912" s="1290">
        <f>F912*G912</f>
        <v>0</v>
      </c>
      <c r="J912" s="778"/>
      <c r="K912" s="806"/>
      <c r="M912" s="123"/>
      <c r="N912" s="123"/>
      <c r="P912" s="778"/>
      <c r="Q912" s="778"/>
      <c r="S912" s="978"/>
      <c r="T912" s="978"/>
      <c r="U912" s="978"/>
      <c r="V912" s="978"/>
    </row>
    <row r="913" spans="2:22" s="379" customFormat="1" ht="12.75">
      <c r="B913" s="1341"/>
      <c r="C913" s="1309" t="s">
        <v>35</v>
      </c>
      <c r="D913" s="632" t="s">
        <v>1016</v>
      </c>
      <c r="E913" s="1339" t="s">
        <v>453</v>
      </c>
      <c r="F913" s="1334">
        <v>3</v>
      </c>
      <c r="G913" s="1444"/>
      <c r="H913" s="1290">
        <f>F913*G913</f>
        <v>0</v>
      </c>
      <c r="J913" s="778"/>
      <c r="K913" s="806"/>
      <c r="M913" s="123"/>
      <c r="N913" s="123"/>
      <c r="P913" s="778"/>
      <c r="Q913" s="778"/>
      <c r="S913" s="978"/>
      <c r="T913" s="978"/>
      <c r="U913" s="978"/>
      <c r="V913" s="978"/>
    </row>
    <row r="914" spans="2:22" s="379" customFormat="1" ht="15" customHeight="1">
      <c r="B914" s="1341"/>
      <c r="C914" s="1309" t="s">
        <v>203</v>
      </c>
      <c r="D914" s="632" t="s">
        <v>1017</v>
      </c>
      <c r="E914" s="1339" t="s">
        <v>453</v>
      </c>
      <c r="F914" s="1334">
        <v>3</v>
      </c>
      <c r="G914" s="1444"/>
      <c r="H914" s="1290">
        <f>F914*G914</f>
        <v>0</v>
      </c>
      <c r="J914" s="778"/>
      <c r="K914" s="806"/>
      <c r="M914" s="123"/>
      <c r="N914" s="123"/>
      <c r="P914" s="778"/>
      <c r="Q914" s="778"/>
      <c r="S914" s="978"/>
      <c r="T914" s="978"/>
      <c r="U914" s="978"/>
      <c r="V914" s="978"/>
    </row>
    <row r="915" spans="2:22" s="379" customFormat="1" ht="15" customHeight="1">
      <c r="B915" s="1341"/>
      <c r="C915" s="1340"/>
      <c r="D915" s="1243"/>
      <c r="E915" s="1339"/>
      <c r="F915" s="1334"/>
      <c r="G915" s="1444"/>
      <c r="H915" s="1290"/>
      <c r="J915" s="778"/>
      <c r="K915" s="806"/>
      <c r="M915" s="123"/>
      <c r="N915" s="123"/>
      <c r="P915" s="778"/>
      <c r="Q915" s="778"/>
      <c r="S915" s="978"/>
      <c r="T915" s="978"/>
      <c r="U915" s="978"/>
      <c r="V915" s="978"/>
    </row>
    <row r="916" spans="2:22" s="379" customFormat="1" ht="15" customHeight="1">
      <c r="B916" s="1115" t="s">
        <v>297</v>
      </c>
      <c r="C916" s="1309"/>
      <c r="D916" s="632" t="s">
        <v>392</v>
      </c>
      <c r="E916" s="1339"/>
      <c r="F916" s="1334"/>
      <c r="G916" s="1444"/>
      <c r="H916" s="1290"/>
      <c r="J916" s="778"/>
      <c r="K916" s="806"/>
      <c r="M916" s="123"/>
      <c r="N916" s="123"/>
      <c r="P916" s="778"/>
      <c r="Q916" s="778"/>
      <c r="S916" s="978"/>
      <c r="T916" s="978"/>
      <c r="U916" s="978"/>
      <c r="V916" s="978"/>
    </row>
    <row r="917" spans="2:22" s="379" customFormat="1" ht="25.5">
      <c r="B917" s="1341"/>
      <c r="C917" s="1340"/>
      <c r="D917" s="1243" t="s">
        <v>454</v>
      </c>
      <c r="E917" s="1339"/>
      <c r="F917" s="1334"/>
      <c r="G917" s="1444"/>
      <c r="H917" s="1290"/>
      <c r="J917" s="778"/>
      <c r="K917" s="806"/>
      <c r="M917" s="123"/>
      <c r="N917" s="123"/>
      <c r="P917" s="778"/>
      <c r="Q917" s="778"/>
      <c r="S917" s="978"/>
      <c r="T917" s="978"/>
      <c r="U917" s="978"/>
      <c r="V917" s="978"/>
    </row>
    <row r="918" spans="2:22" s="379" customFormat="1" ht="15" customHeight="1">
      <c r="B918" s="1341"/>
      <c r="C918" s="1340"/>
      <c r="D918" s="633" t="s">
        <v>364</v>
      </c>
      <c r="E918" s="1339" t="s">
        <v>12</v>
      </c>
      <c r="F918" s="1334">
        <v>7</v>
      </c>
      <c r="G918" s="1444"/>
      <c r="H918" s="1290">
        <f>F918*G918</f>
        <v>0</v>
      </c>
      <c r="J918" s="778"/>
      <c r="K918" s="806"/>
      <c r="M918" s="123"/>
      <c r="N918" s="123"/>
      <c r="P918" s="778"/>
      <c r="Q918" s="778"/>
      <c r="S918" s="978"/>
      <c r="T918" s="978"/>
      <c r="U918" s="978"/>
      <c r="V918" s="978"/>
    </row>
    <row r="919" spans="2:22" s="379" customFormat="1" ht="15" customHeight="1">
      <c r="B919" s="1341"/>
      <c r="C919" s="1340"/>
      <c r="D919" s="633" t="s">
        <v>344</v>
      </c>
      <c r="E919" s="1339" t="s">
        <v>12</v>
      </c>
      <c r="F919" s="1334">
        <v>54</v>
      </c>
      <c r="G919" s="1444"/>
      <c r="H919" s="1290">
        <f>F919*G919</f>
        <v>0</v>
      </c>
      <c r="J919" s="778"/>
      <c r="K919" s="806"/>
      <c r="M919" s="123"/>
      <c r="N919" s="123"/>
      <c r="P919" s="778"/>
      <c r="Q919" s="778"/>
      <c r="S919" s="978"/>
      <c r="T919" s="978"/>
      <c r="U919" s="978"/>
      <c r="V919" s="978"/>
    </row>
    <row r="920" spans="2:22" s="379" customFormat="1" ht="15" customHeight="1">
      <c r="B920" s="1341"/>
      <c r="C920" s="1340"/>
      <c r="D920" s="633"/>
      <c r="E920" s="1339"/>
      <c r="F920" s="1334"/>
      <c r="G920" s="1444"/>
      <c r="H920" s="1290"/>
      <c r="J920" s="778"/>
      <c r="K920" s="806"/>
      <c r="M920" s="123"/>
      <c r="N920" s="123"/>
      <c r="P920" s="778"/>
      <c r="Q920" s="778"/>
      <c r="S920" s="978"/>
      <c r="T920" s="978"/>
      <c r="U920" s="978"/>
      <c r="V920" s="978"/>
    </row>
    <row r="921" spans="2:22" s="379" customFormat="1" ht="15" customHeight="1">
      <c r="B921" s="1131">
        <f>B910+0.1</f>
        <v>1.2</v>
      </c>
      <c r="C921" s="1340"/>
      <c r="D921" s="1326" t="s">
        <v>455</v>
      </c>
      <c r="E921" s="1337"/>
      <c r="F921" s="1334"/>
      <c r="G921" s="1444"/>
      <c r="H921" s="1244">
        <f>SUBTOTAL(9,H922:H935)</f>
        <v>0</v>
      </c>
      <c r="J921" s="778"/>
      <c r="K921" s="806"/>
      <c r="M921" s="123"/>
      <c r="N921" s="123"/>
      <c r="P921" s="778"/>
      <c r="Q921" s="778"/>
      <c r="S921" s="978"/>
      <c r="T921" s="978"/>
      <c r="U921" s="978"/>
      <c r="V921" s="978"/>
    </row>
    <row r="922" spans="2:22" s="379" customFormat="1" ht="12.75">
      <c r="B922" s="1116"/>
      <c r="C922" s="1309" t="s">
        <v>39</v>
      </c>
      <c r="D922" s="632" t="s">
        <v>32</v>
      </c>
      <c r="E922" s="1339"/>
      <c r="F922" s="1334"/>
      <c r="G922" s="1444"/>
      <c r="H922" s="1290"/>
      <c r="J922" s="778"/>
      <c r="K922" s="806"/>
      <c r="M922" s="123"/>
      <c r="N922" s="123"/>
      <c r="P922" s="778"/>
      <c r="Q922" s="778"/>
      <c r="S922" s="978"/>
      <c r="T922" s="978"/>
      <c r="U922" s="978"/>
      <c r="V922" s="978"/>
    </row>
    <row r="923" spans="2:22" s="379" customFormat="1" ht="15" customHeight="1">
      <c r="B923" s="1341"/>
      <c r="C923" s="1340"/>
      <c r="D923" s="632" t="s">
        <v>456</v>
      </c>
      <c r="E923" s="1339" t="s">
        <v>453</v>
      </c>
      <c r="F923" s="1334">
        <v>156</v>
      </c>
      <c r="G923" s="1444"/>
      <c r="H923" s="1290">
        <f>F923*G923</f>
        <v>0</v>
      </c>
      <c r="J923" s="778"/>
      <c r="K923" s="806"/>
      <c r="M923" s="123"/>
      <c r="N923" s="123"/>
      <c r="P923" s="778"/>
      <c r="Q923" s="778"/>
      <c r="S923" s="978"/>
      <c r="T923" s="978"/>
      <c r="U923" s="978"/>
      <c r="V923" s="978"/>
    </row>
    <row r="924" spans="2:22" s="379" customFormat="1" ht="15" customHeight="1">
      <c r="B924" s="1341"/>
      <c r="C924" s="1340"/>
      <c r="D924" s="633"/>
      <c r="E924" s="1339"/>
      <c r="F924" s="1334"/>
      <c r="G924" s="1444"/>
      <c r="H924" s="1290"/>
      <c r="J924" s="778"/>
      <c r="K924" s="806"/>
      <c r="M924" s="123"/>
      <c r="N924" s="123"/>
      <c r="P924" s="778"/>
      <c r="Q924" s="778"/>
      <c r="S924" s="978"/>
      <c r="T924" s="978"/>
      <c r="U924" s="978"/>
      <c r="V924" s="978"/>
    </row>
    <row r="925" spans="2:22" s="379" customFormat="1" ht="15" customHeight="1">
      <c r="B925" s="1341"/>
      <c r="C925" s="1309" t="s">
        <v>35</v>
      </c>
      <c r="D925" s="632" t="s">
        <v>392</v>
      </c>
      <c r="E925" s="1339"/>
      <c r="F925" s="1334"/>
      <c r="G925" s="1444"/>
      <c r="H925" s="1290"/>
      <c r="J925" s="778"/>
      <c r="K925" s="806"/>
      <c r="M925" s="123"/>
      <c r="N925" s="123"/>
      <c r="P925" s="778"/>
      <c r="Q925" s="778"/>
      <c r="S925" s="978"/>
      <c r="T925" s="978"/>
      <c r="U925" s="978"/>
      <c r="V925" s="978"/>
    </row>
    <row r="926" spans="2:22" s="379" customFormat="1" ht="25.5">
      <c r="B926" s="1341"/>
      <c r="C926" s="1340"/>
      <c r="D926" s="1243" t="s">
        <v>454</v>
      </c>
      <c r="E926" s="1339"/>
      <c r="F926" s="1334"/>
      <c r="G926" s="1444"/>
      <c r="H926" s="1290"/>
      <c r="J926" s="778"/>
      <c r="K926" s="806"/>
      <c r="M926" s="123"/>
      <c r="N926" s="123"/>
      <c r="P926" s="778"/>
      <c r="Q926" s="778"/>
      <c r="S926" s="978"/>
      <c r="T926" s="978"/>
      <c r="U926" s="978"/>
      <c r="V926" s="978"/>
    </row>
    <row r="927" spans="2:22" s="379" customFormat="1" ht="15" customHeight="1">
      <c r="B927" s="1341"/>
      <c r="C927" s="1340"/>
      <c r="D927" s="1262" t="s">
        <v>362</v>
      </c>
      <c r="E927" s="1337" t="s">
        <v>12</v>
      </c>
      <c r="F927" s="1334">
        <v>4</v>
      </c>
      <c r="G927" s="1444"/>
      <c r="H927" s="1290">
        <f t="shared" ref="H927:H934" si="25">F927*G927</f>
        <v>0</v>
      </c>
      <c r="J927" s="778"/>
      <c r="K927" s="806"/>
      <c r="M927" s="123"/>
      <c r="N927" s="123"/>
      <c r="P927" s="778"/>
      <c r="Q927" s="778"/>
      <c r="S927" s="978"/>
      <c r="T927" s="978"/>
      <c r="U927" s="978"/>
      <c r="V927" s="978"/>
    </row>
    <row r="928" spans="2:22" s="379" customFormat="1" ht="15" customHeight="1">
      <c r="B928" s="1341"/>
      <c r="C928" s="1340"/>
      <c r="D928" s="1262" t="s">
        <v>364</v>
      </c>
      <c r="E928" s="1337" t="s">
        <v>12</v>
      </c>
      <c r="F928" s="1334">
        <v>42</v>
      </c>
      <c r="G928" s="1444"/>
      <c r="H928" s="1290">
        <f t="shared" si="25"/>
        <v>0</v>
      </c>
      <c r="J928" s="778"/>
      <c r="K928" s="806"/>
      <c r="M928" s="123"/>
      <c r="N928" s="123"/>
      <c r="P928" s="778"/>
      <c r="Q928" s="778"/>
      <c r="S928" s="978"/>
      <c r="T928" s="978"/>
      <c r="U928" s="978"/>
      <c r="V928" s="978"/>
    </row>
    <row r="929" spans="1:22" s="379" customFormat="1" ht="15" customHeight="1">
      <c r="B929" s="1341"/>
      <c r="C929" s="1340"/>
      <c r="D929" s="1262" t="s">
        <v>343</v>
      </c>
      <c r="E929" s="1337" t="s">
        <v>12</v>
      </c>
      <c r="F929" s="1334">
        <v>124</v>
      </c>
      <c r="G929" s="1444"/>
      <c r="H929" s="1290">
        <f t="shared" si="25"/>
        <v>0</v>
      </c>
      <c r="J929" s="778"/>
      <c r="K929" s="806"/>
      <c r="M929" s="123"/>
      <c r="N929" s="123"/>
      <c r="P929" s="778"/>
      <c r="Q929" s="778"/>
      <c r="S929" s="978"/>
      <c r="T929" s="978"/>
      <c r="U929" s="978"/>
      <c r="V929" s="978"/>
    </row>
    <row r="930" spans="1:22" s="379" customFormat="1" ht="15" customHeight="1">
      <c r="B930" s="1341"/>
      <c r="C930" s="1340"/>
      <c r="D930" s="1262" t="s">
        <v>344</v>
      </c>
      <c r="E930" s="1337" t="s">
        <v>12</v>
      </c>
      <c r="F930" s="1334">
        <v>40</v>
      </c>
      <c r="G930" s="1444"/>
      <c r="H930" s="1290">
        <f t="shared" si="25"/>
        <v>0</v>
      </c>
      <c r="J930" s="778"/>
      <c r="K930" s="806"/>
      <c r="M930" s="123"/>
      <c r="N930" s="123"/>
      <c r="P930" s="778"/>
      <c r="Q930" s="778"/>
      <c r="S930" s="978"/>
      <c r="T930" s="978"/>
      <c r="U930" s="978"/>
      <c r="V930" s="978"/>
    </row>
    <row r="931" spans="1:22" s="379" customFormat="1" ht="15" customHeight="1">
      <c r="B931" s="1341"/>
      <c r="C931" s="1340"/>
      <c r="D931" s="633" t="s">
        <v>345</v>
      </c>
      <c r="E931" s="1339" t="s">
        <v>12</v>
      </c>
      <c r="F931" s="1334">
        <v>7</v>
      </c>
      <c r="G931" s="1444"/>
      <c r="H931" s="1290">
        <f t="shared" si="25"/>
        <v>0</v>
      </c>
      <c r="J931" s="778"/>
      <c r="K931" s="806"/>
      <c r="M931" s="123"/>
      <c r="N931" s="123"/>
      <c r="P931" s="778"/>
      <c r="Q931" s="778"/>
      <c r="S931" s="978"/>
      <c r="T931" s="978"/>
      <c r="U931" s="978"/>
      <c r="V931" s="978"/>
    </row>
    <row r="932" spans="1:22" s="379" customFormat="1" ht="15" customHeight="1">
      <c r="B932" s="1341"/>
      <c r="C932" s="1340"/>
      <c r="D932" s="633" t="s">
        <v>457</v>
      </c>
      <c r="E932" s="1339" t="s">
        <v>12</v>
      </c>
      <c r="F932" s="1334">
        <v>148</v>
      </c>
      <c r="G932" s="1444"/>
      <c r="H932" s="1290">
        <f t="shared" si="25"/>
        <v>0</v>
      </c>
      <c r="J932" s="778"/>
      <c r="K932" s="806"/>
      <c r="M932" s="123"/>
      <c r="N932" s="123"/>
      <c r="P932" s="778"/>
      <c r="Q932" s="778"/>
      <c r="S932" s="978"/>
      <c r="T932" s="978"/>
      <c r="U932" s="978"/>
      <c r="V932" s="978"/>
    </row>
    <row r="933" spans="1:22" s="355" customFormat="1" ht="18" customHeight="1">
      <c r="A933" s="14"/>
      <c r="B933" s="1341"/>
      <c r="C933" s="1340"/>
      <c r="D933" s="633" t="s">
        <v>346</v>
      </c>
      <c r="E933" s="1339" t="s">
        <v>12</v>
      </c>
      <c r="F933" s="1334">
        <v>168</v>
      </c>
      <c r="G933" s="1444"/>
      <c r="H933" s="1290">
        <f t="shared" si="25"/>
        <v>0</v>
      </c>
      <c r="J933" s="375"/>
      <c r="K933" s="806"/>
      <c r="M933" s="375"/>
      <c r="N933" s="123"/>
      <c r="P933" s="375"/>
      <c r="Q933" s="778"/>
      <c r="S933" s="971"/>
      <c r="T933" s="971"/>
      <c r="U933" s="971"/>
      <c r="V933" s="971"/>
    </row>
    <row r="934" spans="1:22" s="631" customFormat="1" ht="15" customHeight="1">
      <c r="A934" s="630"/>
      <c r="B934" s="1341"/>
      <c r="C934" s="1340"/>
      <c r="D934" s="633" t="s">
        <v>458</v>
      </c>
      <c r="E934" s="1339" t="s">
        <v>12</v>
      </c>
      <c r="F934" s="1334">
        <v>267</v>
      </c>
      <c r="G934" s="1444"/>
      <c r="H934" s="1290">
        <f t="shared" si="25"/>
        <v>0</v>
      </c>
      <c r="J934" s="375"/>
      <c r="K934" s="806"/>
      <c r="M934" s="375"/>
      <c r="N934" s="123"/>
      <c r="P934" s="375"/>
      <c r="Q934" s="778"/>
      <c r="S934" s="986"/>
      <c r="T934" s="986"/>
      <c r="U934" s="986"/>
      <c r="V934" s="986"/>
    </row>
    <row r="935" spans="1:22" s="631" customFormat="1" ht="15" customHeight="1">
      <c r="A935" s="630"/>
      <c r="B935" s="1341"/>
      <c r="C935" s="1340"/>
      <c r="D935" s="633"/>
      <c r="E935" s="1339"/>
      <c r="F935" s="1334"/>
      <c r="G935" s="1444"/>
      <c r="H935" s="1290"/>
      <c r="J935" s="375"/>
      <c r="K935" s="806"/>
      <c r="M935" s="375"/>
      <c r="N935" s="123"/>
      <c r="P935" s="375"/>
      <c r="Q935" s="778"/>
      <c r="S935" s="986"/>
      <c r="T935" s="986"/>
      <c r="U935" s="986"/>
      <c r="V935" s="986"/>
    </row>
    <row r="936" spans="1:22" s="631" customFormat="1" ht="15" customHeight="1">
      <c r="A936" s="630"/>
      <c r="B936" s="1348">
        <v>2</v>
      </c>
      <c r="C936" s="1347"/>
      <c r="D936" s="1346" t="s">
        <v>31</v>
      </c>
      <c r="E936" s="1345"/>
      <c r="F936" s="1344"/>
      <c r="G936" s="1443"/>
      <c r="H936" s="1342">
        <f>SUBTOTAL(9,H941:H1096)</f>
        <v>0</v>
      </c>
      <c r="J936" s="375"/>
      <c r="K936" s="806"/>
      <c r="M936" s="375"/>
      <c r="N936" s="123"/>
      <c r="P936" s="375"/>
      <c r="Q936" s="778"/>
      <c r="S936" s="986"/>
      <c r="T936" s="986"/>
      <c r="U936" s="986"/>
      <c r="V936" s="986"/>
    </row>
    <row r="937" spans="1:22" s="631" customFormat="1" ht="15" customHeight="1">
      <c r="A937" s="630"/>
      <c r="B937" s="1131">
        <f>B936+0.1</f>
        <v>2.1</v>
      </c>
      <c r="C937" s="1320"/>
      <c r="D937" s="1326" t="s">
        <v>466</v>
      </c>
      <c r="E937" s="1314"/>
      <c r="F937" s="1314"/>
      <c r="G937" s="1444"/>
      <c r="H937" s="1244">
        <f>SUBTOTAL(9,H939:H971)</f>
        <v>0</v>
      </c>
      <c r="J937" s="375"/>
      <c r="K937" s="806"/>
      <c r="M937" s="375"/>
      <c r="N937" s="123"/>
      <c r="P937" s="375"/>
      <c r="Q937" s="778"/>
      <c r="S937" s="986"/>
      <c r="T937" s="986"/>
      <c r="U937" s="986"/>
      <c r="V937" s="986"/>
    </row>
    <row r="938" spans="1:22" s="631" customFormat="1" ht="15" customHeight="1">
      <c r="A938" s="630"/>
      <c r="B938" s="1115" t="s">
        <v>210</v>
      </c>
      <c r="C938" s="1340"/>
      <c r="D938" s="632" t="s">
        <v>467</v>
      </c>
      <c r="E938" s="1314"/>
      <c r="F938" s="1314"/>
      <c r="G938" s="1444"/>
      <c r="H938" s="1244">
        <f>SUBTOTAL(9,H940:H947)</f>
        <v>0</v>
      </c>
      <c r="J938" s="375"/>
      <c r="K938" s="806"/>
      <c r="M938" s="375"/>
      <c r="N938" s="123"/>
      <c r="P938" s="375"/>
      <c r="Q938" s="778"/>
      <c r="S938" s="986"/>
      <c r="T938" s="986"/>
      <c r="U938" s="986"/>
      <c r="V938" s="986"/>
    </row>
    <row r="939" spans="1:22" s="631" customFormat="1" ht="15" customHeight="1">
      <c r="A939" s="630"/>
      <c r="B939" s="1131"/>
      <c r="C939" s="1309" t="s">
        <v>39</v>
      </c>
      <c r="D939" s="632" t="s">
        <v>392</v>
      </c>
      <c r="E939" s="1314"/>
      <c r="F939" s="1314"/>
      <c r="G939" s="1444"/>
      <c r="H939" s="1244"/>
      <c r="J939" s="375"/>
      <c r="K939" s="806"/>
      <c r="M939" s="375"/>
      <c r="N939" s="123"/>
      <c r="P939" s="375"/>
      <c r="Q939" s="778"/>
      <c r="S939" s="986"/>
      <c r="T939" s="986"/>
      <c r="U939" s="986"/>
      <c r="V939" s="986"/>
    </row>
    <row r="940" spans="1:22" s="631" customFormat="1" ht="15" customHeight="1">
      <c r="A940" s="630"/>
      <c r="B940" s="1131"/>
      <c r="C940" s="1340"/>
      <c r="D940" s="1243" t="s">
        <v>468</v>
      </c>
      <c r="E940" s="1314"/>
      <c r="F940" s="1314"/>
      <c r="G940" s="1444"/>
      <c r="H940" s="1244"/>
      <c r="J940" s="375"/>
      <c r="K940" s="806"/>
      <c r="M940" s="375"/>
      <c r="N940" s="123"/>
      <c r="P940" s="375"/>
      <c r="Q940" s="778"/>
      <c r="S940" s="986"/>
      <c r="T940" s="986"/>
      <c r="U940" s="986"/>
      <c r="V940" s="986"/>
    </row>
    <row r="941" spans="1:22" s="631" customFormat="1" ht="15" customHeight="1">
      <c r="A941" s="630"/>
      <c r="B941" s="1131"/>
      <c r="C941" s="1320"/>
      <c r="D941" s="633" t="s">
        <v>346</v>
      </c>
      <c r="E941" s="1339" t="s">
        <v>12</v>
      </c>
      <c r="F941" s="1334">
        <v>5</v>
      </c>
      <c r="G941" s="1444"/>
      <c r="H941" s="1260">
        <f>F941*G941</f>
        <v>0</v>
      </c>
      <c r="J941" s="375"/>
      <c r="K941" s="806"/>
      <c r="M941" s="375"/>
      <c r="N941" s="123"/>
      <c r="P941" s="375"/>
      <c r="Q941" s="778"/>
      <c r="S941" s="986"/>
      <c r="T941" s="986"/>
      <c r="U941" s="986"/>
      <c r="V941" s="986"/>
    </row>
    <row r="942" spans="1:22" s="631" customFormat="1" ht="15" customHeight="1">
      <c r="A942" s="630"/>
      <c r="B942" s="1131"/>
      <c r="C942" s="1320"/>
      <c r="D942" s="633" t="s">
        <v>458</v>
      </c>
      <c r="E942" s="1339" t="s">
        <v>12</v>
      </c>
      <c r="F942" s="1334">
        <v>8</v>
      </c>
      <c r="G942" s="1444"/>
      <c r="H942" s="1260">
        <f>F942*G942</f>
        <v>0</v>
      </c>
      <c r="J942" s="375"/>
      <c r="K942" s="806"/>
      <c r="M942" s="375"/>
      <c r="N942" s="123"/>
      <c r="P942" s="375"/>
      <c r="Q942" s="778"/>
      <c r="S942" s="986"/>
      <c r="T942" s="986"/>
      <c r="U942" s="986"/>
      <c r="V942" s="986"/>
    </row>
    <row r="943" spans="1:22" s="631" customFormat="1" ht="15" customHeight="1">
      <c r="A943" s="630"/>
      <c r="B943" s="1131"/>
      <c r="C943" s="1320"/>
      <c r="D943" s="633" t="s">
        <v>469</v>
      </c>
      <c r="E943" s="1339" t="s">
        <v>12</v>
      </c>
      <c r="F943" s="1334">
        <v>43</v>
      </c>
      <c r="G943" s="1444"/>
      <c r="H943" s="1260">
        <f>F943*G943</f>
        <v>0</v>
      </c>
      <c r="J943" s="375"/>
      <c r="K943" s="806"/>
      <c r="M943" s="375"/>
      <c r="N943" s="123"/>
      <c r="P943" s="375"/>
      <c r="Q943" s="778"/>
      <c r="S943" s="986"/>
      <c r="T943" s="986"/>
      <c r="U943" s="986"/>
      <c r="V943" s="986"/>
    </row>
    <row r="944" spans="1:22" s="631" customFormat="1" ht="15" customHeight="1">
      <c r="A944" s="630"/>
      <c r="B944" s="1131"/>
      <c r="C944" s="1320"/>
      <c r="D944" s="633" t="s">
        <v>470</v>
      </c>
      <c r="E944" s="1339" t="s">
        <v>12</v>
      </c>
      <c r="F944" s="1334">
        <v>19</v>
      </c>
      <c r="G944" s="1444"/>
      <c r="H944" s="1260">
        <f>F944*G944</f>
        <v>0</v>
      </c>
      <c r="J944" s="375"/>
      <c r="K944" s="806"/>
      <c r="M944" s="375"/>
      <c r="N944" s="123"/>
      <c r="P944" s="375"/>
      <c r="Q944" s="778"/>
      <c r="S944" s="986"/>
      <c r="T944" s="986"/>
      <c r="U944" s="986"/>
      <c r="V944" s="986"/>
    </row>
    <row r="945" spans="1:22" s="631" customFormat="1" ht="15" customHeight="1">
      <c r="A945" s="630"/>
      <c r="B945" s="1131"/>
      <c r="C945" s="1320"/>
      <c r="D945" s="1326"/>
      <c r="E945" s="1314"/>
      <c r="F945" s="1314"/>
      <c r="G945" s="1444"/>
      <c r="H945" s="1244"/>
      <c r="J945" s="375"/>
      <c r="K945" s="806"/>
      <c r="M945" s="375"/>
      <c r="N945" s="123"/>
      <c r="P945" s="375"/>
      <c r="Q945" s="778"/>
      <c r="S945" s="986"/>
      <c r="T945" s="986"/>
      <c r="U945" s="986"/>
      <c r="V945" s="986"/>
    </row>
    <row r="946" spans="1:22" s="631" customFormat="1" ht="15" customHeight="1">
      <c r="A946" s="630"/>
      <c r="B946" s="1131"/>
      <c r="C946" s="1309" t="s">
        <v>35</v>
      </c>
      <c r="D946" s="632" t="s">
        <v>471</v>
      </c>
      <c r="E946" s="1314"/>
      <c r="F946" s="1314"/>
      <c r="G946" s="1444"/>
      <c r="H946" s="1244"/>
      <c r="J946" s="375"/>
      <c r="K946" s="806"/>
      <c r="M946" s="375"/>
      <c r="N946" s="123"/>
      <c r="P946" s="375"/>
      <c r="Q946" s="778"/>
      <c r="S946" s="986"/>
      <c r="T946" s="986"/>
      <c r="U946" s="986"/>
      <c r="V946" s="986"/>
    </row>
    <row r="947" spans="1:22" s="631" customFormat="1" ht="15" customHeight="1">
      <c r="A947" s="630"/>
      <c r="B947" s="1131"/>
      <c r="C947" s="1340"/>
      <c r="D947" s="633" t="s">
        <v>472</v>
      </c>
      <c r="E947" s="1315" t="s">
        <v>0</v>
      </c>
      <c r="F947" s="1314">
        <v>1</v>
      </c>
      <c r="G947" s="1444"/>
      <c r="H947" s="1260">
        <f>F947*G947</f>
        <v>0</v>
      </c>
      <c r="J947" s="375"/>
      <c r="K947" s="806"/>
      <c r="M947" s="375"/>
      <c r="N947" s="123"/>
      <c r="P947" s="375"/>
      <c r="Q947" s="778"/>
      <c r="S947" s="986"/>
      <c r="T947" s="986"/>
      <c r="U947" s="986"/>
      <c r="V947" s="986"/>
    </row>
    <row r="948" spans="1:22" s="631" customFormat="1" ht="12.75">
      <c r="A948" s="630"/>
      <c r="B948" s="1131"/>
      <c r="C948" s="1340"/>
      <c r="D948" s="857"/>
      <c r="E948" s="1315"/>
      <c r="F948" s="1314"/>
      <c r="G948" s="1444"/>
      <c r="H948" s="1244"/>
      <c r="J948" s="375"/>
      <c r="K948" s="806"/>
      <c r="M948" s="375"/>
      <c r="N948" s="123"/>
      <c r="P948" s="375"/>
      <c r="Q948" s="778"/>
      <c r="S948" s="986"/>
      <c r="T948" s="986"/>
      <c r="U948" s="986"/>
      <c r="V948" s="986"/>
    </row>
    <row r="949" spans="1:22" s="631" customFormat="1" ht="15" customHeight="1">
      <c r="A949" s="630"/>
      <c r="B949" s="1115" t="s">
        <v>227</v>
      </c>
      <c r="C949" s="1340"/>
      <c r="D949" s="632" t="s">
        <v>473</v>
      </c>
      <c r="E949" s="1339"/>
      <c r="F949" s="1334"/>
      <c r="G949" s="1444"/>
      <c r="H949" s="1244">
        <f>SUBTOTAL(9,H950:H966)</f>
        <v>0</v>
      </c>
      <c r="J949" s="375"/>
      <c r="K949" s="806"/>
      <c r="M949" s="375"/>
      <c r="N949" s="123"/>
      <c r="P949" s="375"/>
      <c r="Q949" s="778"/>
      <c r="S949" s="986"/>
      <c r="T949" s="986"/>
      <c r="U949" s="986"/>
      <c r="V949" s="986"/>
    </row>
    <row r="950" spans="1:22" s="631" customFormat="1" ht="15" customHeight="1">
      <c r="A950" s="630"/>
      <c r="B950" s="1341"/>
      <c r="C950" s="1309" t="s">
        <v>39</v>
      </c>
      <c r="D950" s="632" t="s">
        <v>474</v>
      </c>
      <c r="E950" s="1339"/>
      <c r="F950" s="1334"/>
      <c r="G950" s="1444"/>
      <c r="H950" s="1290"/>
      <c r="J950" s="375"/>
      <c r="K950" s="806"/>
      <c r="M950" s="375"/>
      <c r="N950" s="123"/>
      <c r="P950" s="375"/>
      <c r="Q950" s="778"/>
      <c r="S950" s="986"/>
      <c r="T950" s="986"/>
      <c r="U950" s="986"/>
      <c r="V950" s="986"/>
    </row>
    <row r="951" spans="1:22" s="631" customFormat="1" ht="25.5">
      <c r="A951" s="630"/>
      <c r="B951" s="1341"/>
      <c r="C951" s="1340"/>
      <c r="D951" s="1264" t="s">
        <v>550</v>
      </c>
      <c r="E951" s="1339"/>
      <c r="F951" s="1334"/>
      <c r="G951" s="1444"/>
      <c r="H951" s="1290"/>
      <c r="J951" s="375"/>
      <c r="K951" s="806"/>
      <c r="M951" s="375"/>
      <c r="N951" s="123"/>
      <c r="P951" s="375"/>
      <c r="Q951" s="778"/>
      <c r="S951" s="986"/>
      <c r="T951" s="986"/>
      <c r="U951" s="986"/>
      <c r="V951" s="986"/>
    </row>
    <row r="952" spans="1:22" s="631" customFormat="1" ht="15" customHeight="1">
      <c r="A952" s="630"/>
      <c r="B952" s="1341"/>
      <c r="C952" s="1340"/>
      <c r="D952" s="633" t="s">
        <v>364</v>
      </c>
      <c r="E952" s="1339" t="s">
        <v>12</v>
      </c>
      <c r="F952" s="1334">
        <v>28</v>
      </c>
      <c r="G952" s="1444"/>
      <c r="H952" s="1290">
        <f>F952*G952</f>
        <v>0</v>
      </c>
      <c r="J952" s="375"/>
      <c r="K952" s="806"/>
      <c r="M952" s="375"/>
      <c r="N952" s="123"/>
      <c r="P952" s="375"/>
      <c r="Q952" s="778"/>
      <c r="S952" s="986"/>
      <c r="T952" s="986"/>
      <c r="U952" s="986"/>
      <c r="V952" s="986"/>
    </row>
    <row r="953" spans="1:22" s="631" customFormat="1" ht="15" customHeight="1">
      <c r="A953" s="630"/>
      <c r="B953" s="1341"/>
      <c r="C953" s="1340"/>
      <c r="D953" s="633" t="s">
        <v>345</v>
      </c>
      <c r="E953" s="1339" t="s">
        <v>12</v>
      </c>
      <c r="F953" s="1334">
        <v>5</v>
      </c>
      <c r="G953" s="1444"/>
      <c r="H953" s="1290">
        <f>F953*G953</f>
        <v>0</v>
      </c>
      <c r="J953" s="375"/>
      <c r="K953" s="806"/>
      <c r="M953" s="375"/>
      <c r="N953" s="123"/>
      <c r="P953" s="375"/>
      <c r="Q953" s="778"/>
      <c r="S953" s="986"/>
      <c r="T953" s="986"/>
      <c r="U953" s="986"/>
      <c r="V953" s="986"/>
    </row>
    <row r="954" spans="1:22" s="631" customFormat="1" ht="15" customHeight="1">
      <c r="A954" s="630"/>
      <c r="B954" s="1341"/>
      <c r="C954" s="1340"/>
      <c r="D954" s="632"/>
      <c r="E954" s="1339"/>
      <c r="F954" s="1334"/>
      <c r="G954" s="1444"/>
      <c r="H954" s="1290"/>
      <c r="J954" s="375"/>
      <c r="K954" s="806"/>
      <c r="M954" s="375"/>
      <c r="N954" s="123"/>
      <c r="P954" s="375"/>
      <c r="Q954" s="778"/>
      <c r="S954" s="986"/>
      <c r="T954" s="986"/>
      <c r="U954" s="986"/>
      <c r="V954" s="986"/>
    </row>
    <row r="955" spans="1:22" s="631" customFormat="1" ht="15" customHeight="1">
      <c r="A955" s="630"/>
      <c r="B955" s="1341"/>
      <c r="C955" s="1309" t="s">
        <v>35</v>
      </c>
      <c r="D955" s="632" t="s">
        <v>477</v>
      </c>
      <c r="E955" s="1339"/>
      <c r="F955" s="1334"/>
      <c r="G955" s="1444"/>
      <c r="H955" s="1290"/>
      <c r="J955" s="375"/>
      <c r="K955" s="806"/>
      <c r="M955" s="375"/>
      <c r="N955" s="123"/>
      <c r="P955" s="375"/>
      <c r="Q955" s="778"/>
      <c r="S955" s="986"/>
      <c r="T955" s="986"/>
      <c r="U955" s="986"/>
      <c r="V955" s="986"/>
    </row>
    <row r="956" spans="1:22" s="631" customFormat="1" ht="15" customHeight="1">
      <c r="A956" s="630"/>
      <c r="B956" s="1341"/>
      <c r="C956" s="1340"/>
      <c r="D956" s="633" t="s">
        <v>364</v>
      </c>
      <c r="E956" s="1339" t="s">
        <v>12</v>
      </c>
      <c r="F956" s="1334">
        <v>4</v>
      </c>
      <c r="G956" s="1444"/>
      <c r="H956" s="1290">
        <f>F956*G956</f>
        <v>0</v>
      </c>
      <c r="J956" s="375"/>
      <c r="K956" s="806"/>
      <c r="M956" s="375"/>
      <c r="N956" s="123"/>
      <c r="P956" s="375"/>
      <c r="Q956" s="778"/>
      <c r="S956" s="986"/>
      <c r="T956" s="986"/>
      <c r="U956" s="986"/>
      <c r="V956" s="986"/>
    </row>
    <row r="957" spans="1:22" s="631" customFormat="1" ht="15" customHeight="1">
      <c r="A957" s="630"/>
      <c r="B957" s="1341"/>
      <c r="C957" s="1309"/>
      <c r="D957" s="633" t="s">
        <v>343</v>
      </c>
      <c r="E957" s="1339" t="s">
        <v>12</v>
      </c>
      <c r="F957" s="1334">
        <v>2</v>
      </c>
      <c r="G957" s="1444"/>
      <c r="H957" s="1290">
        <f>F957*G957</f>
        <v>0</v>
      </c>
      <c r="J957" s="375"/>
      <c r="K957" s="806"/>
      <c r="M957" s="375"/>
      <c r="N957" s="123"/>
      <c r="P957" s="375"/>
      <c r="Q957" s="778"/>
      <c r="S957" s="986"/>
      <c r="T957" s="986"/>
      <c r="U957" s="986"/>
      <c r="V957" s="986"/>
    </row>
    <row r="958" spans="1:22" s="631" customFormat="1" ht="15" customHeight="1">
      <c r="A958" s="630"/>
      <c r="B958" s="1341"/>
      <c r="C958" s="1309"/>
      <c r="D958" s="633" t="s">
        <v>344</v>
      </c>
      <c r="E958" s="1339" t="s">
        <v>12</v>
      </c>
      <c r="F958" s="1334">
        <v>4</v>
      </c>
      <c r="G958" s="1444"/>
      <c r="H958" s="1290">
        <f>F958*G958</f>
        <v>0</v>
      </c>
      <c r="J958" s="375"/>
      <c r="K958" s="806"/>
      <c r="M958" s="375"/>
      <c r="N958" s="123"/>
      <c r="P958" s="375"/>
      <c r="Q958" s="778"/>
      <c r="S958" s="986"/>
      <c r="T958" s="986"/>
      <c r="U958" s="986"/>
      <c r="V958" s="986"/>
    </row>
    <row r="959" spans="1:22" s="631" customFormat="1" ht="12.75">
      <c r="A959" s="630"/>
      <c r="B959" s="1341"/>
      <c r="C959" s="1309"/>
      <c r="D959" s="633" t="s">
        <v>345</v>
      </c>
      <c r="E959" s="1339" t="s">
        <v>12</v>
      </c>
      <c r="F959" s="1334">
        <v>28</v>
      </c>
      <c r="G959" s="1444"/>
      <c r="H959" s="1290">
        <f>F959*G959</f>
        <v>0</v>
      </c>
      <c r="J959" s="375"/>
      <c r="K959" s="806"/>
      <c r="M959" s="375"/>
      <c r="N959" s="123"/>
      <c r="P959" s="375"/>
      <c r="Q959" s="778"/>
      <c r="S959" s="986"/>
      <c r="T959" s="986"/>
      <c r="U959" s="986"/>
      <c r="V959" s="986"/>
    </row>
    <row r="960" spans="1:22" s="631" customFormat="1" ht="15" customHeight="1">
      <c r="A960" s="630"/>
      <c r="B960" s="1341"/>
      <c r="C960" s="1309"/>
      <c r="D960" s="632"/>
      <c r="E960" s="1339"/>
      <c r="F960" s="1334"/>
      <c r="G960" s="1444"/>
      <c r="H960" s="1290"/>
      <c r="J960" s="375"/>
      <c r="K960" s="806"/>
      <c r="M960" s="375"/>
      <c r="N960" s="123"/>
      <c r="P960" s="375"/>
      <c r="Q960" s="778"/>
      <c r="S960" s="986"/>
      <c r="T960" s="986"/>
      <c r="U960" s="986"/>
      <c r="V960" s="986"/>
    </row>
    <row r="961" spans="1:22" s="631" customFormat="1" ht="15" customHeight="1">
      <c r="A961" s="630"/>
      <c r="B961" s="1341"/>
      <c r="C961" s="1309" t="s">
        <v>203</v>
      </c>
      <c r="D961" s="632" t="s">
        <v>478</v>
      </c>
      <c r="E961" s="1339"/>
      <c r="F961" s="1334"/>
      <c r="G961" s="1444"/>
      <c r="H961" s="1290"/>
      <c r="J961" s="375"/>
      <c r="K961" s="806"/>
      <c r="M961" s="375"/>
      <c r="N961" s="123"/>
      <c r="P961" s="375"/>
      <c r="Q961" s="778"/>
      <c r="S961" s="986"/>
      <c r="T961" s="986"/>
      <c r="U961" s="986"/>
      <c r="V961" s="986"/>
    </row>
    <row r="962" spans="1:22" s="631" customFormat="1" ht="25.5">
      <c r="A962" s="630"/>
      <c r="B962" s="1341"/>
      <c r="C962" s="1340"/>
      <c r="D962" s="1264" t="s">
        <v>479</v>
      </c>
      <c r="E962" s="1339"/>
      <c r="F962" s="1334"/>
      <c r="G962" s="1444"/>
      <c r="H962" s="1290"/>
      <c r="J962" s="375"/>
      <c r="K962" s="806"/>
      <c r="M962" s="375"/>
      <c r="N962" s="123"/>
      <c r="P962" s="375"/>
      <c r="Q962" s="778"/>
      <c r="S962" s="986"/>
      <c r="T962" s="986"/>
      <c r="U962" s="986"/>
      <c r="V962" s="986"/>
    </row>
    <row r="963" spans="1:22" s="631" customFormat="1" ht="15" customHeight="1">
      <c r="A963" s="630"/>
      <c r="B963" s="1341"/>
      <c r="C963" s="1340"/>
      <c r="D963" s="633" t="s">
        <v>364</v>
      </c>
      <c r="E963" s="1339" t="s">
        <v>12</v>
      </c>
      <c r="F963" s="1334">
        <v>4</v>
      </c>
      <c r="G963" s="1444"/>
      <c r="H963" s="1290">
        <f>F963*G963</f>
        <v>0</v>
      </c>
      <c r="J963" s="375"/>
      <c r="K963" s="806"/>
      <c r="M963" s="375"/>
      <c r="N963" s="123"/>
      <c r="P963" s="375"/>
      <c r="Q963" s="778"/>
      <c r="S963" s="986"/>
      <c r="T963" s="986"/>
      <c r="U963" s="986"/>
      <c r="V963" s="986"/>
    </row>
    <row r="964" spans="1:22" s="631" customFormat="1" ht="15" customHeight="1">
      <c r="A964" s="630"/>
      <c r="B964" s="1341"/>
      <c r="C964" s="1340"/>
      <c r="D964" s="633" t="s">
        <v>345</v>
      </c>
      <c r="E964" s="1339" t="s">
        <v>12</v>
      </c>
      <c r="F964" s="1334">
        <v>13</v>
      </c>
      <c r="G964" s="1444"/>
      <c r="H964" s="1290">
        <f>F964*G964</f>
        <v>0</v>
      </c>
      <c r="J964" s="375"/>
      <c r="K964" s="806"/>
      <c r="M964" s="375"/>
      <c r="N964" s="123"/>
      <c r="P964" s="375"/>
      <c r="Q964" s="778"/>
      <c r="S964" s="986"/>
      <c r="T964" s="986"/>
      <c r="U964" s="986"/>
      <c r="V964" s="986"/>
    </row>
    <row r="965" spans="1:22" s="494" customFormat="1" ht="15" customHeight="1">
      <c r="B965" s="1341"/>
      <c r="C965" s="1340"/>
      <c r="D965" s="633" t="s">
        <v>457</v>
      </c>
      <c r="E965" s="1339" t="s">
        <v>12</v>
      </c>
      <c r="F965" s="1334">
        <v>24</v>
      </c>
      <c r="G965" s="1444"/>
      <c r="H965" s="1290">
        <f>F965*G965</f>
        <v>0</v>
      </c>
      <c r="I965" s="10"/>
      <c r="J965" s="784"/>
      <c r="K965" s="806"/>
      <c r="L965" s="636"/>
      <c r="M965" s="121"/>
      <c r="N965" s="123"/>
      <c r="O965" s="636"/>
      <c r="P965" s="908"/>
      <c r="Q965" s="778"/>
      <c r="R965" s="636"/>
      <c r="S965" s="988"/>
      <c r="T965" s="988"/>
      <c r="U965" s="988"/>
      <c r="V965" s="988"/>
    </row>
    <row r="966" spans="1:22" s="631" customFormat="1" ht="15" customHeight="1">
      <c r="A966" s="630"/>
      <c r="B966" s="1341"/>
      <c r="C966" s="1340"/>
      <c r="D966" s="633" t="s">
        <v>346</v>
      </c>
      <c r="E966" s="1339" t="s">
        <v>12</v>
      </c>
      <c r="F966" s="1334">
        <v>6</v>
      </c>
      <c r="G966" s="1444"/>
      <c r="H966" s="1290">
        <f>F966*G966</f>
        <v>0</v>
      </c>
      <c r="J966" s="375"/>
      <c r="K966" s="806"/>
      <c r="M966" s="375"/>
      <c r="N966" s="123"/>
      <c r="P966" s="375"/>
      <c r="Q966" s="778"/>
      <c r="S966" s="986"/>
      <c r="T966" s="986"/>
      <c r="U966" s="986"/>
      <c r="V966" s="986"/>
    </row>
    <row r="967" spans="1:22" ht="15" customHeight="1">
      <c r="B967" s="1131"/>
      <c r="C967" s="1320"/>
      <c r="D967" s="1326"/>
      <c r="E967" s="1314"/>
      <c r="F967" s="1314"/>
      <c r="G967" s="1444"/>
      <c r="H967" s="1244"/>
      <c r="K967" s="806"/>
      <c r="N967" s="123"/>
      <c r="Q967" s="778"/>
    </row>
    <row r="968" spans="1:22" s="494" customFormat="1" ht="15" customHeight="1">
      <c r="B968" s="1377">
        <f>+B937+0.1</f>
        <v>2.2000000000000002</v>
      </c>
      <c r="C968" s="1309"/>
      <c r="D968" s="1338" t="s">
        <v>70</v>
      </c>
      <c r="E968" s="1337"/>
      <c r="F968" s="1334"/>
      <c r="G968" s="1444"/>
      <c r="H968" s="1244">
        <f>SUBTOTAL(9,H970:H971)</f>
        <v>0</v>
      </c>
      <c r="I968" s="10"/>
      <c r="J968" s="784"/>
      <c r="K968" s="806"/>
      <c r="L968" s="636"/>
      <c r="M968" s="121"/>
      <c r="N968" s="123"/>
      <c r="O968" s="636"/>
      <c r="P968" s="908"/>
      <c r="Q968" s="778"/>
      <c r="R968" s="636"/>
      <c r="S968" s="988"/>
      <c r="T968" s="988"/>
      <c r="U968" s="988"/>
      <c r="V968" s="988"/>
    </row>
    <row r="969" spans="1:22" s="494" customFormat="1" ht="15" customHeight="1">
      <c r="B969" s="1131"/>
      <c r="C969" s="1309" t="s">
        <v>39</v>
      </c>
      <c r="D969" s="1336" t="s">
        <v>480</v>
      </c>
      <c r="E969" s="1315"/>
      <c r="F969" s="1334"/>
      <c r="G969" s="1444"/>
      <c r="H969" s="1244"/>
      <c r="I969" s="10"/>
      <c r="J969" s="784"/>
      <c r="K969" s="806"/>
      <c r="L969" s="636"/>
      <c r="M969" s="121"/>
      <c r="N969" s="123"/>
      <c r="O969" s="636"/>
      <c r="P969" s="908"/>
      <c r="Q969" s="778"/>
      <c r="R969" s="636"/>
      <c r="S969" s="988"/>
      <c r="T969" s="988"/>
      <c r="U969" s="988"/>
      <c r="V969" s="988"/>
    </row>
    <row r="970" spans="1:22" s="494" customFormat="1" ht="15" customHeight="1">
      <c r="B970" s="1131"/>
      <c r="C970" s="1309"/>
      <c r="D970" s="1335" t="s">
        <v>481</v>
      </c>
      <c r="E970" s="1315" t="s">
        <v>0</v>
      </c>
      <c r="F970" s="1334">
        <v>1</v>
      </c>
      <c r="G970" s="1444"/>
      <c r="H970" s="1260">
        <f>F970*G970</f>
        <v>0</v>
      </c>
      <c r="I970" s="10"/>
      <c r="J970" s="784"/>
      <c r="K970" s="806"/>
      <c r="L970" s="636"/>
      <c r="M970" s="121"/>
      <c r="N970" s="123"/>
      <c r="O970" s="636"/>
      <c r="P970" s="908"/>
      <c r="Q970" s="778"/>
      <c r="R970" s="636"/>
      <c r="S970" s="988"/>
      <c r="T970" s="988"/>
      <c r="U970" s="988"/>
      <c r="V970" s="988"/>
    </row>
    <row r="971" spans="1:22" ht="15" customHeight="1">
      <c r="B971" s="1131"/>
      <c r="C971" s="1309"/>
      <c r="D971" s="1335" t="s">
        <v>482</v>
      </c>
      <c r="E971" s="1315" t="s">
        <v>0</v>
      </c>
      <c r="F971" s="1334">
        <v>2</v>
      </c>
      <c r="G971" s="1444"/>
      <c r="H971" s="1260">
        <f>F971*G971</f>
        <v>0</v>
      </c>
      <c r="K971" s="806"/>
      <c r="N971" s="123"/>
      <c r="Q971" s="778"/>
    </row>
    <row r="972" spans="1:22" s="631" customFormat="1" ht="15.75" customHeight="1">
      <c r="A972" s="630"/>
      <c r="B972" s="1368"/>
      <c r="C972" s="1309"/>
      <c r="D972" s="1338"/>
      <c r="E972" s="1337"/>
      <c r="F972" s="1334"/>
      <c r="G972" s="1444"/>
      <c r="H972" s="1244"/>
      <c r="J972" s="375"/>
      <c r="K972" s="806"/>
      <c r="M972" s="375"/>
      <c r="N972" s="123"/>
      <c r="P972" s="375"/>
      <c r="Q972" s="778"/>
      <c r="S972" s="986"/>
      <c r="T972" s="986"/>
      <c r="U972" s="986"/>
      <c r="V972" s="986"/>
    </row>
    <row r="973" spans="1:22" s="650" customFormat="1" ht="12.75">
      <c r="B973" s="1131">
        <f>B968+0.1</f>
        <v>2.2999999999999998</v>
      </c>
      <c r="C973" s="1320"/>
      <c r="D973" s="1326" t="s">
        <v>484</v>
      </c>
      <c r="E973" s="1291"/>
      <c r="F973" s="1316"/>
      <c r="G973" s="1444"/>
      <c r="H973" s="1244">
        <f>SUBTOTAL(9,H974:H995)</f>
        <v>0</v>
      </c>
      <c r="J973" s="2"/>
      <c r="K973" s="806"/>
      <c r="M973" s="2"/>
      <c r="N973" s="123"/>
      <c r="P973" s="909"/>
      <c r="Q973" s="778"/>
      <c r="S973" s="989"/>
      <c r="T973" s="989"/>
      <c r="U973" s="989"/>
      <c r="V973" s="989"/>
    </row>
    <row r="974" spans="1:22" s="631" customFormat="1" ht="25.5">
      <c r="A974" s="630"/>
      <c r="B974" s="651"/>
      <c r="C974" s="855"/>
      <c r="D974" s="1329" t="s">
        <v>485</v>
      </c>
      <c r="E974" s="652"/>
      <c r="F974" s="653"/>
      <c r="G974" s="644"/>
      <c r="H974" s="652"/>
      <c r="J974" s="375"/>
      <c r="K974" s="806"/>
      <c r="M974" s="375"/>
      <c r="N974" s="123"/>
      <c r="P974" s="375"/>
      <c r="Q974" s="778"/>
      <c r="S974" s="986"/>
      <c r="T974" s="986"/>
      <c r="U974" s="986"/>
      <c r="V974" s="986"/>
    </row>
    <row r="975" spans="1:22" s="631" customFormat="1" ht="12.75">
      <c r="A975" s="630"/>
      <c r="B975" s="1115" t="s">
        <v>502</v>
      </c>
      <c r="C975" s="1309"/>
      <c r="D975" s="1306" t="s">
        <v>492</v>
      </c>
      <c r="E975" s="1315"/>
      <c r="F975" s="1314"/>
      <c r="G975" s="1444"/>
      <c r="H975" s="1244"/>
      <c r="J975" s="375"/>
      <c r="K975" s="806"/>
      <c r="M975" s="375"/>
      <c r="N975" s="123"/>
      <c r="P975" s="375"/>
      <c r="Q975" s="778"/>
      <c r="S975" s="986"/>
      <c r="T975" s="986"/>
      <c r="U975" s="986"/>
      <c r="V975" s="986"/>
    </row>
    <row r="976" spans="1:22" s="631" customFormat="1" ht="12.75">
      <c r="A976" s="630"/>
      <c r="B976" s="1115"/>
      <c r="C976" s="1309" t="s">
        <v>39</v>
      </c>
      <c r="D976" s="1361" t="s">
        <v>551</v>
      </c>
      <c r="E976" s="1315" t="s">
        <v>5</v>
      </c>
      <c r="F976" s="1314">
        <v>1</v>
      </c>
      <c r="G976" s="1444"/>
      <c r="H976" s="1290">
        <f>F976*G976</f>
        <v>0</v>
      </c>
      <c r="J976" s="375"/>
      <c r="K976" s="806"/>
      <c r="M976" s="375"/>
      <c r="N976" s="123"/>
      <c r="P976" s="375"/>
      <c r="Q976" s="778"/>
      <c r="S976" s="986"/>
      <c r="T976" s="986"/>
      <c r="U976" s="986"/>
      <c r="V976" s="986"/>
    </row>
    <row r="977" spans="1:22" s="631" customFormat="1" ht="12.75">
      <c r="A977" s="630"/>
      <c r="B977" s="1131"/>
      <c r="C977" s="1320"/>
      <c r="D977" s="1306" t="s">
        <v>896</v>
      </c>
      <c r="E977" s="1315"/>
      <c r="F977" s="1314"/>
      <c r="G977" s="1444"/>
      <c r="H977" s="1244"/>
      <c r="J977" s="375"/>
      <c r="K977" s="806"/>
      <c r="M977" s="375"/>
      <c r="N977" s="123"/>
      <c r="P977" s="375"/>
      <c r="Q977" s="778"/>
      <c r="S977" s="986"/>
      <c r="T977" s="986"/>
      <c r="U977" s="986"/>
      <c r="V977" s="986"/>
    </row>
    <row r="978" spans="1:22" s="631" customFormat="1" ht="12.75">
      <c r="A978" s="630"/>
      <c r="B978" s="1131"/>
      <c r="C978" s="1320"/>
      <c r="D978" s="1306" t="s">
        <v>497</v>
      </c>
      <c r="E978" s="1315"/>
      <c r="F978" s="1314"/>
      <c r="G978" s="1444"/>
      <c r="H978" s="1244"/>
      <c r="J978" s="375"/>
      <c r="K978" s="806"/>
      <c r="M978" s="375"/>
      <c r="N978" s="123"/>
      <c r="P978" s="375"/>
      <c r="Q978" s="778"/>
      <c r="S978" s="986"/>
      <c r="T978" s="986"/>
      <c r="U978" s="986"/>
      <c r="V978" s="986"/>
    </row>
    <row r="979" spans="1:22" s="631" customFormat="1" ht="12.75">
      <c r="A979" s="630"/>
      <c r="B979" s="1131"/>
      <c r="C979" s="1320"/>
      <c r="D979" s="1306" t="s">
        <v>894</v>
      </c>
      <c r="E979" s="1315"/>
      <c r="F979" s="1314"/>
      <c r="G979" s="1444"/>
      <c r="H979" s="1244"/>
      <c r="J979" s="375"/>
      <c r="K979" s="806"/>
      <c r="M979" s="375"/>
      <c r="N979" s="123"/>
      <c r="P979" s="375"/>
      <c r="Q979" s="778"/>
      <c r="S979" s="986"/>
      <c r="T979" s="986"/>
      <c r="U979" s="986"/>
      <c r="V979" s="986"/>
    </row>
    <row r="980" spans="1:22" s="631" customFormat="1" ht="12.75">
      <c r="A980" s="630"/>
      <c r="B980" s="1131"/>
      <c r="C980" s="1320"/>
      <c r="D980" s="1306"/>
      <c r="E980" s="1315"/>
      <c r="F980" s="1314"/>
      <c r="G980" s="1444"/>
      <c r="H980" s="1244"/>
      <c r="J980" s="375"/>
      <c r="K980" s="806"/>
      <c r="M980" s="375"/>
      <c r="N980" s="123"/>
      <c r="P980" s="375"/>
      <c r="Q980" s="778"/>
      <c r="S980" s="986"/>
      <c r="T980" s="986"/>
      <c r="U980" s="986"/>
      <c r="V980" s="986"/>
    </row>
    <row r="981" spans="1:22" s="631" customFormat="1" ht="12.75">
      <c r="A981" s="630"/>
      <c r="B981" s="1115"/>
      <c r="C981" s="1309" t="s">
        <v>35</v>
      </c>
      <c r="D981" s="1361" t="s">
        <v>895</v>
      </c>
      <c r="E981" s="1315" t="s">
        <v>5</v>
      </c>
      <c r="F981" s="1314">
        <v>1</v>
      </c>
      <c r="G981" s="1444"/>
      <c r="H981" s="1290">
        <f>F981*G981</f>
        <v>0</v>
      </c>
      <c r="J981" s="375"/>
      <c r="K981" s="806"/>
      <c r="M981" s="375"/>
      <c r="N981" s="123"/>
      <c r="P981" s="375"/>
      <c r="Q981" s="778"/>
      <c r="S981" s="986"/>
      <c r="T981" s="986"/>
      <c r="U981" s="986"/>
      <c r="V981" s="986"/>
    </row>
    <row r="982" spans="1:22" s="631" customFormat="1" ht="12.75">
      <c r="A982" s="630"/>
      <c r="B982" s="1131"/>
      <c r="C982" s="1320"/>
      <c r="D982" s="1306" t="s">
        <v>496</v>
      </c>
      <c r="E982" s="1315"/>
      <c r="F982" s="1314"/>
      <c r="G982" s="1444"/>
      <c r="H982" s="1244"/>
      <c r="J982" s="375"/>
      <c r="K982" s="806"/>
      <c r="M982" s="375"/>
      <c r="N982" s="123"/>
      <c r="P982" s="375"/>
      <c r="Q982" s="778"/>
      <c r="S982" s="986"/>
      <c r="T982" s="986"/>
      <c r="U982" s="986"/>
      <c r="V982" s="986"/>
    </row>
    <row r="983" spans="1:22" s="631" customFormat="1" ht="12.75">
      <c r="A983" s="630"/>
      <c r="B983" s="1131"/>
      <c r="C983" s="1320"/>
      <c r="D983" s="1306" t="s">
        <v>883</v>
      </c>
      <c r="E983" s="1315"/>
      <c r="F983" s="1314"/>
      <c r="G983" s="1444"/>
      <c r="H983" s="1244"/>
      <c r="J983" s="375"/>
      <c r="K983" s="806"/>
      <c r="M983" s="375"/>
      <c r="N983" s="123"/>
      <c r="P983" s="375"/>
      <c r="Q983" s="778"/>
      <c r="S983" s="986"/>
      <c r="T983" s="986"/>
      <c r="U983" s="986"/>
      <c r="V983" s="986"/>
    </row>
    <row r="984" spans="1:22" s="631" customFormat="1" ht="12.75">
      <c r="A984" s="630"/>
      <c r="B984" s="1131"/>
      <c r="C984" s="1320"/>
      <c r="D984" s="1306" t="s">
        <v>894</v>
      </c>
      <c r="E984" s="1315"/>
      <c r="F984" s="1314"/>
      <c r="G984" s="1444"/>
      <c r="H984" s="1244"/>
      <c r="J984" s="375"/>
      <c r="K984" s="806"/>
      <c r="M984" s="375"/>
      <c r="N984" s="123"/>
      <c r="P984" s="375"/>
      <c r="Q984" s="778"/>
      <c r="S984" s="986"/>
      <c r="T984" s="986"/>
      <c r="U984" s="986"/>
      <c r="V984" s="986"/>
    </row>
    <row r="985" spans="1:22" s="631" customFormat="1" ht="12.75">
      <c r="A985" s="630"/>
      <c r="B985" s="1131"/>
      <c r="C985" s="1320"/>
      <c r="D985" s="1306"/>
      <c r="E985" s="1315"/>
      <c r="F985" s="1314"/>
      <c r="G985" s="1444"/>
      <c r="H985" s="1244"/>
      <c r="J985" s="375"/>
      <c r="K985" s="806"/>
      <c r="M985" s="375"/>
      <c r="N985" s="123"/>
      <c r="P985" s="375"/>
      <c r="Q985" s="778"/>
      <c r="S985" s="986"/>
      <c r="T985" s="986"/>
      <c r="U985" s="986"/>
      <c r="V985" s="986"/>
    </row>
    <row r="986" spans="1:22" s="631" customFormat="1" ht="12.75">
      <c r="A986" s="630"/>
      <c r="B986" s="1115"/>
      <c r="C986" s="1309" t="s">
        <v>203</v>
      </c>
      <c r="D986" s="1306" t="s">
        <v>893</v>
      </c>
      <c r="E986" s="1315" t="s">
        <v>5</v>
      </c>
      <c r="F986" s="1314">
        <v>1</v>
      </c>
      <c r="G986" s="1444"/>
      <c r="H986" s="1290">
        <f>F986*G986</f>
        <v>0</v>
      </c>
      <c r="J986" s="375"/>
      <c r="K986" s="806"/>
      <c r="M986" s="375"/>
      <c r="N986" s="123"/>
      <c r="P986" s="375"/>
      <c r="Q986" s="778"/>
      <c r="S986" s="986"/>
      <c r="T986" s="986"/>
      <c r="U986" s="986"/>
      <c r="V986" s="986"/>
    </row>
    <row r="987" spans="1:22" s="631" customFormat="1" ht="12.75">
      <c r="A987" s="630"/>
      <c r="B987" s="1131"/>
      <c r="C987" s="1320"/>
      <c r="D987" s="1306" t="s">
        <v>877</v>
      </c>
      <c r="E987" s="1315"/>
      <c r="F987" s="1314"/>
      <c r="G987" s="1444"/>
      <c r="H987" s="1244"/>
      <c r="J987" s="375"/>
      <c r="K987" s="806"/>
      <c r="M987" s="375"/>
      <c r="N987" s="123"/>
      <c r="P987" s="375"/>
      <c r="Q987" s="778"/>
      <c r="S987" s="986"/>
      <c r="T987" s="986"/>
      <c r="U987" s="986"/>
      <c r="V987" s="986"/>
    </row>
    <row r="988" spans="1:22" s="631" customFormat="1" ht="12.75">
      <c r="A988" s="630"/>
      <c r="B988" s="1131"/>
      <c r="C988" s="1320"/>
      <c r="D988" s="1306" t="s">
        <v>874</v>
      </c>
      <c r="E988" s="1315"/>
      <c r="F988" s="1314"/>
      <c r="G988" s="1444"/>
      <c r="H988" s="1244"/>
      <c r="J988" s="375"/>
      <c r="K988" s="806"/>
      <c r="M988" s="375"/>
      <c r="N988" s="123"/>
      <c r="P988" s="375"/>
      <c r="Q988" s="778"/>
      <c r="S988" s="986"/>
      <c r="T988" s="986"/>
      <c r="U988" s="986"/>
      <c r="V988" s="986"/>
    </row>
    <row r="989" spans="1:22" s="631" customFormat="1" ht="12.75">
      <c r="A989" s="630"/>
      <c r="B989" s="1131"/>
      <c r="C989" s="1320"/>
      <c r="D989" s="1306" t="s">
        <v>499</v>
      </c>
      <c r="E989" s="1315"/>
      <c r="F989" s="1314"/>
      <c r="G989" s="1444"/>
      <c r="H989" s="1244"/>
      <c r="J989" s="375"/>
      <c r="K989" s="806"/>
      <c r="M989" s="375"/>
      <c r="N989" s="123"/>
      <c r="P989" s="375"/>
      <c r="Q989" s="778"/>
      <c r="S989" s="986"/>
      <c r="T989" s="986"/>
      <c r="U989" s="986"/>
      <c r="V989" s="986"/>
    </row>
    <row r="990" spans="1:22" s="631" customFormat="1" ht="20.25" customHeight="1">
      <c r="A990" s="630"/>
      <c r="B990" s="1131"/>
      <c r="C990" s="1320"/>
      <c r="D990" s="1306"/>
      <c r="E990" s="1315"/>
      <c r="F990" s="1314"/>
      <c r="G990" s="1444"/>
      <c r="H990" s="1244"/>
      <c r="J990" s="375"/>
      <c r="K990" s="806"/>
      <c r="M990" s="375"/>
      <c r="N990" s="123"/>
      <c r="P990" s="375"/>
      <c r="Q990" s="778"/>
      <c r="S990" s="986"/>
      <c r="T990" s="986"/>
      <c r="U990" s="986"/>
      <c r="V990" s="986"/>
    </row>
    <row r="991" spans="1:22" s="631" customFormat="1" ht="12.75">
      <c r="A991" s="630"/>
      <c r="B991" s="1115"/>
      <c r="C991" s="1309" t="s">
        <v>40</v>
      </c>
      <c r="D991" s="1306" t="s">
        <v>892</v>
      </c>
      <c r="E991" s="1315" t="s">
        <v>5</v>
      </c>
      <c r="F991" s="1314">
        <v>1</v>
      </c>
      <c r="G991" s="1444"/>
      <c r="H991" s="1290">
        <f>F991*G991</f>
        <v>0</v>
      </c>
      <c r="J991" s="375"/>
      <c r="K991" s="806"/>
      <c r="M991" s="375"/>
      <c r="N991" s="123"/>
      <c r="P991" s="375"/>
      <c r="Q991" s="778"/>
      <c r="S991" s="986"/>
      <c r="T991" s="986"/>
      <c r="U991" s="986"/>
      <c r="V991" s="986"/>
    </row>
    <row r="992" spans="1:22" s="631" customFormat="1" ht="12.75">
      <c r="A992" s="630"/>
      <c r="B992" s="1131"/>
      <c r="C992" s="1320"/>
      <c r="D992" s="1306" t="s">
        <v>875</v>
      </c>
      <c r="E992" s="1315"/>
      <c r="F992" s="1314"/>
      <c r="G992" s="1444"/>
      <c r="H992" s="1244"/>
      <c r="J992" s="375"/>
      <c r="K992" s="806"/>
      <c r="M992" s="375"/>
      <c r="N992" s="123"/>
      <c r="P992" s="375"/>
      <c r="Q992" s="778"/>
      <c r="S992" s="986"/>
      <c r="T992" s="986"/>
      <c r="U992" s="986"/>
      <c r="V992" s="986"/>
    </row>
    <row r="993" spans="1:22" s="631" customFormat="1" ht="12.75">
      <c r="A993" s="630"/>
      <c r="B993" s="1131"/>
      <c r="C993" s="1320"/>
      <c r="D993" s="1306" t="s">
        <v>874</v>
      </c>
      <c r="E993" s="1315"/>
      <c r="F993" s="1314"/>
      <c r="G993" s="1444"/>
      <c r="H993" s="1244"/>
      <c r="J993" s="375"/>
      <c r="K993" s="806"/>
      <c r="M993" s="375"/>
      <c r="N993" s="123"/>
      <c r="P993" s="375"/>
      <c r="Q993" s="778"/>
      <c r="S993" s="986"/>
      <c r="T993" s="986"/>
      <c r="U993" s="986"/>
      <c r="V993" s="986"/>
    </row>
    <row r="994" spans="1:22" s="631" customFormat="1" ht="12.75">
      <c r="A994" s="630"/>
      <c r="B994" s="1131"/>
      <c r="C994" s="1320"/>
      <c r="D994" s="1306" t="s">
        <v>499</v>
      </c>
      <c r="E994" s="1315"/>
      <c r="F994" s="1314"/>
      <c r="G994" s="1444"/>
      <c r="H994" s="1244"/>
      <c r="J994" s="375"/>
      <c r="K994" s="806"/>
      <c r="M994" s="375"/>
      <c r="N994" s="123"/>
      <c r="P994" s="375"/>
      <c r="Q994" s="778"/>
      <c r="S994" s="986"/>
      <c r="T994" s="986"/>
      <c r="U994" s="986"/>
      <c r="V994" s="986"/>
    </row>
    <row r="995" spans="1:22" s="631" customFormat="1" ht="12.75">
      <c r="A995" s="630"/>
      <c r="B995" s="1131"/>
      <c r="C995" s="1320"/>
      <c r="D995" s="1306"/>
      <c r="E995" s="1315"/>
      <c r="F995" s="1314"/>
      <c r="G995" s="1444"/>
      <c r="H995" s="1244"/>
      <c r="J995" s="375"/>
      <c r="K995" s="806"/>
      <c r="M995" s="375"/>
      <c r="N995" s="123"/>
      <c r="P995" s="375"/>
      <c r="Q995" s="778"/>
      <c r="S995" s="986"/>
      <c r="T995" s="986"/>
      <c r="U995" s="986"/>
      <c r="V995" s="986"/>
    </row>
    <row r="996" spans="1:22" s="631" customFormat="1" ht="12.75">
      <c r="A996" s="630"/>
      <c r="B996" s="1328">
        <f>B973+0.1</f>
        <v>2.4</v>
      </c>
      <c r="C996" s="1327"/>
      <c r="D996" s="1326" t="s">
        <v>552</v>
      </c>
      <c r="E996" s="1325"/>
      <c r="F996" s="1324"/>
      <c r="G996" s="1450"/>
      <c r="H996" s="1244">
        <f>SUBTOTAL(9,H998:H1096)</f>
        <v>0</v>
      </c>
      <c r="J996" s="375"/>
      <c r="K996" s="806"/>
      <c r="M996" s="375"/>
      <c r="N996" s="123"/>
      <c r="P996" s="375"/>
      <c r="Q996" s="778"/>
      <c r="S996" s="986"/>
      <c r="T996" s="986"/>
      <c r="U996" s="986"/>
      <c r="V996" s="986"/>
    </row>
    <row r="997" spans="1:22" s="631" customFormat="1" ht="25.5">
      <c r="A997" s="630"/>
      <c r="B997" s="656"/>
      <c r="C997" s="1360"/>
      <c r="D997" s="1323" t="s">
        <v>501</v>
      </c>
      <c r="E997" s="657"/>
      <c r="F997" s="658"/>
      <c r="G997" s="659"/>
      <c r="H997" s="858"/>
      <c r="J997" s="375"/>
      <c r="K997" s="806"/>
      <c r="M997" s="375"/>
      <c r="N997" s="123"/>
      <c r="P997" s="375"/>
      <c r="Q997" s="778"/>
      <c r="S997" s="986"/>
      <c r="T997" s="986"/>
      <c r="U997" s="986"/>
      <c r="V997" s="986"/>
    </row>
    <row r="998" spans="1:22" s="631" customFormat="1" ht="12.75">
      <c r="A998" s="630"/>
      <c r="B998" s="1359" t="s">
        <v>573</v>
      </c>
      <c r="C998" s="1321"/>
      <c r="D998" s="1265" t="s">
        <v>553</v>
      </c>
      <c r="E998" s="1291"/>
      <c r="F998" s="1265"/>
      <c r="G998" s="1444"/>
      <c r="H998" s="1260"/>
      <c r="J998" s="375"/>
      <c r="K998" s="806"/>
      <c r="M998" s="375"/>
      <c r="N998" s="123"/>
      <c r="P998" s="375"/>
      <c r="Q998" s="778"/>
      <c r="S998" s="986"/>
      <c r="T998" s="986"/>
      <c r="U998" s="986"/>
      <c r="V998" s="986"/>
    </row>
    <row r="999" spans="1:22" s="631" customFormat="1" ht="12.75">
      <c r="A999" s="630"/>
      <c r="B999" s="1124"/>
      <c r="C999" s="1116" t="s">
        <v>39</v>
      </c>
      <c r="D999" s="1322" t="s">
        <v>554</v>
      </c>
      <c r="E999" s="1291" t="s">
        <v>5</v>
      </c>
      <c r="F999" s="1304">
        <v>4</v>
      </c>
      <c r="G999" s="1444"/>
      <c r="H999" s="1290">
        <f t="shared" ref="H999:H1006" si="26">F999*G999</f>
        <v>0</v>
      </c>
      <c r="J999" s="375"/>
      <c r="K999" s="806"/>
      <c r="M999" s="375"/>
      <c r="N999" s="123"/>
      <c r="P999" s="375"/>
      <c r="Q999" s="778"/>
      <c r="S999" s="986"/>
      <c r="T999" s="986"/>
      <c r="U999" s="986"/>
      <c r="V999" s="986"/>
    </row>
    <row r="1000" spans="1:22" s="631" customFormat="1" ht="12.75">
      <c r="A1000" s="630"/>
      <c r="B1000" s="1124"/>
      <c r="C1000" s="1116" t="s">
        <v>35</v>
      </c>
      <c r="D1000" s="1322" t="s">
        <v>555</v>
      </c>
      <c r="E1000" s="1291" t="s">
        <v>5</v>
      </c>
      <c r="F1000" s="1304">
        <v>4</v>
      </c>
      <c r="G1000" s="1444"/>
      <c r="H1000" s="1290">
        <f t="shared" si="26"/>
        <v>0</v>
      </c>
      <c r="J1000" s="375"/>
      <c r="K1000" s="806"/>
      <c r="M1000" s="375"/>
      <c r="N1000" s="123"/>
      <c r="P1000" s="375"/>
      <c r="Q1000" s="778"/>
      <c r="S1000" s="986"/>
      <c r="T1000" s="986"/>
      <c r="U1000" s="986"/>
      <c r="V1000" s="986"/>
    </row>
    <row r="1001" spans="1:22" s="631" customFormat="1" ht="25.5">
      <c r="A1001" s="630"/>
      <c r="B1001" s="1124"/>
      <c r="C1001" s="1116" t="s">
        <v>203</v>
      </c>
      <c r="D1001" s="1322" t="s">
        <v>556</v>
      </c>
      <c r="E1001" s="1291" t="s">
        <v>5</v>
      </c>
      <c r="F1001" s="1304">
        <v>8</v>
      </c>
      <c r="G1001" s="1444"/>
      <c r="H1001" s="1290">
        <f t="shared" si="26"/>
        <v>0</v>
      </c>
      <c r="J1001" s="375"/>
      <c r="K1001" s="806"/>
      <c r="M1001" s="375"/>
      <c r="N1001" s="123"/>
      <c r="P1001" s="375"/>
      <c r="Q1001" s="778"/>
      <c r="S1001" s="986"/>
      <c r="T1001" s="986"/>
      <c r="U1001" s="986"/>
      <c r="V1001" s="986"/>
    </row>
    <row r="1002" spans="1:22" s="631" customFormat="1" ht="12.75">
      <c r="A1002" s="630"/>
      <c r="B1002" s="1124"/>
      <c r="C1002" s="1116" t="s">
        <v>40</v>
      </c>
      <c r="D1002" s="1322" t="s">
        <v>891</v>
      </c>
      <c r="E1002" s="1291" t="s">
        <v>5</v>
      </c>
      <c r="F1002" s="1304">
        <v>2</v>
      </c>
      <c r="G1002" s="1444"/>
      <c r="H1002" s="1290">
        <f t="shared" si="26"/>
        <v>0</v>
      </c>
      <c r="J1002" s="375"/>
      <c r="K1002" s="806"/>
      <c r="M1002" s="375"/>
      <c r="N1002" s="123"/>
      <c r="P1002" s="375"/>
      <c r="Q1002" s="778"/>
      <c r="S1002" s="986"/>
      <c r="T1002" s="986"/>
      <c r="U1002" s="986"/>
      <c r="V1002" s="986"/>
    </row>
    <row r="1003" spans="1:22" s="631" customFormat="1" ht="12.75">
      <c r="A1003" s="630"/>
      <c r="B1003" s="1124"/>
      <c r="C1003" s="1116" t="s">
        <v>41</v>
      </c>
      <c r="D1003" s="1322" t="s">
        <v>557</v>
      </c>
      <c r="E1003" s="1291" t="s">
        <v>5</v>
      </c>
      <c r="F1003" s="1304">
        <v>1</v>
      </c>
      <c r="G1003" s="1444"/>
      <c r="H1003" s="1290">
        <f t="shared" si="26"/>
        <v>0</v>
      </c>
      <c r="J1003" s="375"/>
      <c r="K1003" s="806"/>
      <c r="M1003" s="375"/>
      <c r="N1003" s="123"/>
      <c r="P1003" s="375"/>
      <c r="Q1003" s="778"/>
      <c r="S1003" s="986"/>
      <c r="T1003" s="986"/>
      <c r="U1003" s="986"/>
      <c r="V1003" s="986"/>
    </row>
    <row r="1004" spans="1:22" s="631" customFormat="1" ht="25.5">
      <c r="A1004" s="630"/>
      <c r="B1004" s="1124"/>
      <c r="C1004" s="1116" t="s">
        <v>42</v>
      </c>
      <c r="D1004" s="1322" t="s">
        <v>558</v>
      </c>
      <c r="E1004" s="1291" t="s">
        <v>5</v>
      </c>
      <c r="F1004" s="1304">
        <v>2</v>
      </c>
      <c r="G1004" s="1444"/>
      <c r="H1004" s="1290">
        <f t="shared" si="26"/>
        <v>0</v>
      </c>
      <c r="J1004" s="375"/>
      <c r="K1004" s="806"/>
      <c r="M1004" s="375"/>
      <c r="N1004" s="123"/>
      <c r="P1004" s="375"/>
      <c r="Q1004" s="778"/>
      <c r="S1004" s="986"/>
      <c r="T1004" s="986"/>
      <c r="U1004" s="986"/>
      <c r="V1004" s="986"/>
    </row>
    <row r="1005" spans="1:22" s="631" customFormat="1" ht="12.75">
      <c r="A1005" s="630"/>
      <c r="B1005" s="1124"/>
      <c r="C1005" s="1116" t="s">
        <v>43</v>
      </c>
      <c r="D1005" s="1322" t="s">
        <v>559</v>
      </c>
      <c r="E1005" s="1291" t="s">
        <v>5</v>
      </c>
      <c r="F1005" s="1304">
        <v>1</v>
      </c>
      <c r="G1005" s="1444"/>
      <c r="H1005" s="1290">
        <f t="shared" si="26"/>
        <v>0</v>
      </c>
      <c r="J1005" s="375"/>
      <c r="K1005" s="806"/>
      <c r="M1005" s="375"/>
      <c r="N1005" s="123"/>
      <c r="P1005" s="375"/>
      <c r="Q1005" s="778"/>
      <c r="S1005" s="986"/>
      <c r="T1005" s="986"/>
      <c r="U1005" s="986"/>
      <c r="V1005" s="986"/>
    </row>
    <row r="1006" spans="1:22" s="631" customFormat="1" ht="12.75">
      <c r="A1006" s="630"/>
      <c r="B1006" s="1124"/>
      <c r="C1006" s="1116" t="s">
        <v>44</v>
      </c>
      <c r="D1006" s="1318" t="s">
        <v>890</v>
      </c>
      <c r="E1006" s="1291" t="s">
        <v>5</v>
      </c>
      <c r="F1006" s="1304">
        <v>1</v>
      </c>
      <c r="G1006" s="1444"/>
      <c r="H1006" s="1290">
        <f t="shared" si="26"/>
        <v>0</v>
      </c>
      <c r="J1006" s="375"/>
      <c r="K1006" s="806"/>
      <c r="M1006" s="375"/>
      <c r="N1006" s="123"/>
      <c r="P1006" s="375"/>
      <c r="Q1006" s="778"/>
      <c r="S1006" s="986"/>
      <c r="T1006" s="986"/>
      <c r="U1006" s="986"/>
      <c r="V1006" s="986"/>
    </row>
    <row r="1007" spans="1:22" s="631" customFormat="1" ht="12.75">
      <c r="A1007" s="630"/>
      <c r="B1007" s="1142"/>
      <c r="C1007" s="1265"/>
      <c r="D1007" s="1317"/>
      <c r="E1007" s="1291"/>
      <c r="F1007" s="1304"/>
      <c r="G1007" s="1444"/>
      <c r="H1007" s="1290"/>
      <c r="J1007" s="375"/>
      <c r="K1007" s="806"/>
      <c r="M1007" s="375"/>
      <c r="N1007" s="123"/>
      <c r="P1007" s="375"/>
      <c r="Q1007" s="778"/>
      <c r="S1007" s="986"/>
      <c r="T1007" s="986"/>
      <c r="U1007" s="986"/>
      <c r="V1007" s="986"/>
    </row>
    <row r="1008" spans="1:22" s="631" customFormat="1" ht="25.5">
      <c r="A1008" s="630"/>
      <c r="B1008" s="1359" t="s">
        <v>576</v>
      </c>
      <c r="C1008" s="1321"/>
      <c r="D1008" s="1319" t="s">
        <v>560</v>
      </c>
      <c r="E1008" s="1291"/>
      <c r="F1008" s="1304"/>
      <c r="G1008" s="1444"/>
      <c r="H1008" s="1290"/>
      <c r="J1008" s="375"/>
      <c r="K1008" s="806"/>
      <c r="M1008" s="375"/>
      <c r="N1008" s="123"/>
      <c r="P1008" s="375"/>
      <c r="Q1008" s="778"/>
      <c r="S1008" s="986"/>
      <c r="T1008" s="986"/>
      <c r="U1008" s="986"/>
      <c r="V1008" s="986"/>
    </row>
    <row r="1009" spans="1:22" s="631" customFormat="1" ht="12.75">
      <c r="A1009" s="630"/>
      <c r="B1009" s="1142"/>
      <c r="C1009" s="1263" t="s">
        <v>39</v>
      </c>
      <c r="D1009" s="1318" t="s">
        <v>561</v>
      </c>
      <c r="E1009" s="1291" t="s">
        <v>5</v>
      </c>
      <c r="F1009" s="1304">
        <v>4</v>
      </c>
      <c r="G1009" s="1444"/>
      <c r="H1009" s="1290">
        <f>F1009*G1009</f>
        <v>0</v>
      </c>
      <c r="J1009" s="375"/>
      <c r="K1009" s="806"/>
      <c r="M1009" s="375"/>
      <c r="N1009" s="123"/>
      <c r="P1009" s="375"/>
      <c r="Q1009" s="778"/>
      <c r="S1009" s="986"/>
      <c r="T1009" s="986"/>
      <c r="U1009" s="986"/>
      <c r="V1009" s="986"/>
    </row>
    <row r="1010" spans="1:22" s="654" customFormat="1" ht="15.75" customHeight="1">
      <c r="A1010" s="645"/>
      <c r="B1010" s="1142"/>
      <c r="C1010" s="1263" t="s">
        <v>35</v>
      </c>
      <c r="D1010" s="1318" t="s">
        <v>562</v>
      </c>
      <c r="E1010" s="1291" t="s">
        <v>5</v>
      </c>
      <c r="F1010" s="1304">
        <v>1</v>
      </c>
      <c r="G1010" s="1444"/>
      <c r="H1010" s="1290">
        <f>F1010*G1010</f>
        <v>0</v>
      </c>
      <c r="J1010" s="785"/>
      <c r="K1010" s="806"/>
      <c r="M1010" s="375"/>
      <c r="N1010" s="123"/>
      <c r="P1010" s="785"/>
      <c r="Q1010" s="778"/>
      <c r="S1010" s="991"/>
      <c r="T1010" s="991"/>
      <c r="U1010" s="991"/>
      <c r="V1010" s="991"/>
    </row>
    <row r="1011" spans="1:22" s="655" customFormat="1" ht="12.75">
      <c r="B1011" s="1142"/>
      <c r="C1011" s="1265"/>
      <c r="D1011" s="1317"/>
      <c r="E1011" s="1291"/>
      <c r="F1011" s="1304"/>
      <c r="G1011" s="1444"/>
      <c r="H1011" s="1290"/>
      <c r="J1011" s="1"/>
      <c r="K1011" s="806"/>
      <c r="M1011" s="1"/>
      <c r="N1011" s="123"/>
      <c r="P1011" s="910"/>
      <c r="Q1011" s="778"/>
      <c r="S1011" s="992"/>
      <c r="T1011" s="992"/>
      <c r="U1011" s="992"/>
      <c r="V1011" s="992"/>
    </row>
    <row r="1012" spans="1:22" s="648" customFormat="1" ht="25.5">
      <c r="B1012" s="1359" t="s">
        <v>577</v>
      </c>
      <c r="C1012" s="1321"/>
      <c r="D1012" s="1319" t="s">
        <v>563</v>
      </c>
      <c r="E1012" s="1291"/>
      <c r="F1012" s="1304"/>
      <c r="G1012" s="1444"/>
      <c r="H1012" s="1290"/>
      <c r="J1012" s="123"/>
      <c r="K1012" s="806"/>
      <c r="M1012" s="123"/>
      <c r="N1012" s="123"/>
      <c r="P1012" s="123"/>
      <c r="Q1012" s="778"/>
      <c r="S1012" s="980"/>
      <c r="T1012" s="980"/>
      <c r="U1012" s="980"/>
      <c r="V1012" s="980"/>
    </row>
    <row r="1013" spans="1:22" s="504" customFormat="1" ht="12.75">
      <c r="B1013" s="1124"/>
      <c r="C1013" s="1309" t="s">
        <v>39</v>
      </c>
      <c r="D1013" s="1318" t="s">
        <v>564</v>
      </c>
      <c r="E1013" s="1291" t="s">
        <v>5</v>
      </c>
      <c r="F1013" s="1304">
        <v>1</v>
      </c>
      <c r="G1013" s="1444"/>
      <c r="H1013" s="1290">
        <f>F1013*G1013</f>
        <v>0</v>
      </c>
      <c r="J1013" s="2"/>
      <c r="K1013" s="806"/>
      <c r="M1013" s="2"/>
      <c r="N1013" s="123"/>
      <c r="P1013" s="2"/>
      <c r="Q1013" s="778"/>
      <c r="S1013" s="990"/>
      <c r="T1013" s="990"/>
      <c r="U1013" s="990"/>
      <c r="V1013" s="990"/>
    </row>
    <row r="1014" spans="1:22" s="504" customFormat="1" ht="12.75">
      <c r="B1014" s="1124"/>
      <c r="C1014" s="1309"/>
      <c r="D1014" s="1317"/>
      <c r="E1014" s="1291"/>
      <c r="F1014" s="660"/>
      <c r="G1014" s="1444"/>
      <c r="H1014" s="1290"/>
      <c r="J1014" s="2"/>
      <c r="K1014" s="806"/>
      <c r="M1014" s="2"/>
      <c r="N1014" s="123"/>
      <c r="P1014" s="2"/>
      <c r="Q1014" s="778"/>
      <c r="S1014" s="990"/>
      <c r="T1014" s="990"/>
      <c r="U1014" s="990"/>
      <c r="V1014" s="990"/>
    </row>
    <row r="1015" spans="1:22" s="504" customFormat="1" ht="12.75">
      <c r="B1015" s="1370" t="s">
        <v>578</v>
      </c>
      <c r="C1015" s="1320"/>
      <c r="D1015" s="1319" t="s">
        <v>565</v>
      </c>
      <c r="E1015" s="1291"/>
      <c r="F1015" s="1304"/>
      <c r="G1015" s="1444"/>
      <c r="H1015" s="1290"/>
      <c r="J1015" s="2"/>
      <c r="K1015" s="806"/>
      <c r="M1015" s="2"/>
      <c r="N1015" s="123"/>
      <c r="P1015" s="2"/>
      <c r="Q1015" s="778"/>
      <c r="S1015" s="990"/>
      <c r="T1015" s="990"/>
      <c r="U1015" s="990"/>
      <c r="V1015" s="990"/>
    </row>
    <row r="1016" spans="1:22" s="504" customFormat="1" ht="12.75">
      <c r="B1016" s="1124"/>
      <c r="C1016" s="1309" t="s">
        <v>39</v>
      </c>
      <c r="D1016" s="1318" t="s">
        <v>566</v>
      </c>
      <c r="E1016" s="1291" t="s">
        <v>5</v>
      </c>
      <c r="F1016" s="1304">
        <v>1</v>
      </c>
      <c r="G1016" s="1444"/>
      <c r="H1016" s="1290">
        <f>F1016*G1016</f>
        <v>0</v>
      </c>
      <c r="J1016" s="2"/>
      <c r="K1016" s="806"/>
      <c r="M1016" s="2"/>
      <c r="N1016" s="123"/>
      <c r="P1016" s="2"/>
      <c r="Q1016" s="778"/>
      <c r="S1016" s="990"/>
      <c r="T1016" s="990"/>
      <c r="U1016" s="990"/>
      <c r="V1016" s="990"/>
    </row>
    <row r="1017" spans="1:22" s="504" customFormat="1" ht="12.75">
      <c r="B1017" s="1124"/>
      <c r="C1017" s="1309"/>
      <c r="D1017" s="1317"/>
      <c r="E1017" s="1291"/>
      <c r="F1017" s="660"/>
      <c r="G1017" s="1444"/>
      <c r="H1017" s="1290"/>
      <c r="J1017" s="2"/>
      <c r="K1017" s="806"/>
      <c r="M1017" s="2"/>
      <c r="N1017" s="123"/>
      <c r="P1017" s="2"/>
      <c r="Q1017" s="778"/>
      <c r="S1017" s="990"/>
      <c r="T1017" s="990"/>
      <c r="U1017" s="990"/>
      <c r="V1017" s="990"/>
    </row>
    <row r="1018" spans="1:22" s="504" customFormat="1" ht="12.75">
      <c r="B1018" s="1370" t="s">
        <v>579</v>
      </c>
      <c r="C1018" s="1309"/>
      <c r="D1018" s="1306" t="s">
        <v>506</v>
      </c>
      <c r="E1018" s="1291" t="s">
        <v>15</v>
      </c>
      <c r="F1018" s="1316">
        <v>1</v>
      </c>
      <c r="G1018" s="1444"/>
      <c r="H1018" s="1290">
        <f>F1018*G1018</f>
        <v>0</v>
      </c>
      <c r="J1018" s="2"/>
      <c r="K1018" s="806"/>
      <c r="M1018" s="2"/>
      <c r="N1018" s="123"/>
      <c r="P1018" s="2"/>
      <c r="Q1018" s="778"/>
      <c r="S1018" s="990"/>
      <c r="T1018" s="990"/>
      <c r="U1018" s="990"/>
      <c r="V1018" s="990"/>
    </row>
    <row r="1019" spans="1:22" s="504" customFormat="1" ht="12.75">
      <c r="B1019" s="1124"/>
      <c r="C1019" s="1307"/>
      <c r="D1019" s="1306" t="s">
        <v>507</v>
      </c>
      <c r="E1019" s="1291"/>
      <c r="F1019" s="1316"/>
      <c r="G1019" s="1444"/>
      <c r="H1019" s="1290"/>
      <c r="J1019" s="2"/>
      <c r="K1019" s="806"/>
      <c r="M1019" s="2"/>
      <c r="N1019" s="123"/>
      <c r="P1019" s="2"/>
      <c r="Q1019" s="778"/>
      <c r="S1019" s="990"/>
      <c r="T1019" s="990"/>
      <c r="U1019" s="990"/>
      <c r="V1019" s="990"/>
    </row>
    <row r="1020" spans="1:22" s="504" customFormat="1" ht="12.75">
      <c r="B1020" s="1124"/>
      <c r="C1020" s="1307"/>
      <c r="D1020" s="1306"/>
      <c r="E1020" s="1291"/>
      <c r="F1020" s="1316"/>
      <c r="G1020" s="1444"/>
      <c r="H1020" s="1290"/>
      <c r="J1020" s="2"/>
      <c r="K1020" s="806"/>
      <c r="M1020" s="2"/>
      <c r="N1020" s="123"/>
      <c r="P1020" s="2"/>
      <c r="Q1020" s="778"/>
      <c r="S1020" s="990"/>
      <c r="T1020" s="990"/>
      <c r="U1020" s="990"/>
      <c r="V1020" s="990"/>
    </row>
    <row r="1021" spans="1:22" s="504" customFormat="1" ht="12.75">
      <c r="B1021" s="1370" t="s">
        <v>937</v>
      </c>
      <c r="C1021" s="1309"/>
      <c r="D1021" s="1306" t="s">
        <v>508</v>
      </c>
      <c r="E1021" s="1291" t="s">
        <v>15</v>
      </c>
      <c r="F1021" s="1316">
        <v>1</v>
      </c>
      <c r="G1021" s="1444"/>
      <c r="H1021" s="1290">
        <f>F1021*G1021</f>
        <v>0</v>
      </c>
      <c r="J1021" s="2"/>
      <c r="K1021" s="806"/>
      <c r="M1021" s="2"/>
      <c r="N1021" s="123"/>
      <c r="P1021" s="2"/>
      <c r="Q1021" s="778"/>
      <c r="S1021" s="990"/>
      <c r="T1021" s="990"/>
      <c r="U1021" s="990"/>
      <c r="V1021" s="990"/>
    </row>
    <row r="1022" spans="1:22" s="504" customFormat="1" ht="12.75">
      <c r="B1022" s="1124"/>
      <c r="C1022" s="1307"/>
      <c r="D1022" s="1306" t="s">
        <v>509</v>
      </c>
      <c r="E1022" s="1291"/>
      <c r="F1022" s="1304"/>
      <c r="G1022" s="1444"/>
      <c r="H1022" s="1290"/>
      <c r="J1022" s="2"/>
      <c r="K1022" s="806"/>
      <c r="M1022" s="2"/>
      <c r="N1022" s="123"/>
      <c r="P1022" s="2"/>
      <c r="Q1022" s="778"/>
      <c r="S1022" s="990"/>
      <c r="T1022" s="990"/>
      <c r="U1022" s="990"/>
      <c r="V1022" s="990"/>
    </row>
    <row r="1023" spans="1:22" s="504" customFormat="1" ht="12.75">
      <c r="B1023" s="1124"/>
      <c r="C1023" s="1307"/>
      <c r="D1023" s="1308"/>
      <c r="E1023" s="1291"/>
      <c r="F1023" s="1316"/>
      <c r="G1023" s="1444"/>
      <c r="H1023" s="1260"/>
      <c r="J1023" s="2"/>
      <c r="K1023" s="806"/>
      <c r="M1023" s="2"/>
      <c r="N1023" s="123"/>
      <c r="P1023" s="2"/>
      <c r="Q1023" s="778"/>
      <c r="S1023" s="990"/>
      <c r="T1023" s="990"/>
      <c r="U1023" s="990"/>
      <c r="V1023" s="990"/>
    </row>
    <row r="1024" spans="1:22" s="504" customFormat="1" ht="12.75">
      <c r="B1024" s="1115" t="s">
        <v>938</v>
      </c>
      <c r="C1024" s="1309"/>
      <c r="D1024" s="1306" t="s">
        <v>510</v>
      </c>
      <c r="E1024" s="1315"/>
      <c r="F1024" s="1314"/>
      <c r="G1024" s="1444"/>
      <c r="H1024" s="1244"/>
      <c r="J1024" s="2"/>
      <c r="K1024" s="806"/>
      <c r="M1024" s="2"/>
      <c r="N1024" s="123"/>
      <c r="P1024" s="2"/>
      <c r="Q1024" s="778"/>
      <c r="S1024" s="990"/>
      <c r="T1024" s="990"/>
      <c r="U1024" s="990"/>
      <c r="V1024" s="990"/>
    </row>
    <row r="1025" spans="1:22" s="504" customFormat="1" ht="12.75">
      <c r="B1025" s="1124"/>
      <c r="C1025" s="1307" t="s">
        <v>39</v>
      </c>
      <c r="D1025" s="1306" t="s">
        <v>511</v>
      </c>
      <c r="E1025" s="1291"/>
      <c r="F1025" s="1304"/>
      <c r="G1025" s="1444"/>
      <c r="H1025" s="1260"/>
      <c r="J1025" s="2"/>
      <c r="K1025" s="806"/>
      <c r="M1025" s="2"/>
      <c r="N1025" s="123"/>
      <c r="P1025" s="2"/>
      <c r="Q1025" s="778"/>
      <c r="S1025" s="990"/>
      <c r="T1025" s="990"/>
      <c r="U1025" s="990"/>
      <c r="V1025" s="990"/>
    </row>
    <row r="1026" spans="1:22" s="504" customFormat="1" ht="12.75">
      <c r="B1026" s="1124"/>
      <c r="C1026" s="1307"/>
      <c r="D1026" s="1306" t="s">
        <v>518</v>
      </c>
      <c r="E1026" s="1291"/>
      <c r="F1026" s="1304"/>
      <c r="G1026" s="1444"/>
      <c r="H1026" s="1260"/>
      <c r="J1026" s="2"/>
      <c r="K1026" s="806"/>
      <c r="M1026" s="2"/>
      <c r="N1026" s="123"/>
      <c r="P1026" s="2"/>
      <c r="Q1026" s="778"/>
      <c r="S1026" s="990"/>
      <c r="T1026" s="990"/>
      <c r="U1026" s="990"/>
      <c r="V1026" s="990"/>
    </row>
    <row r="1027" spans="1:22" s="504" customFormat="1" ht="14.25">
      <c r="B1027" s="1124"/>
      <c r="C1027" s="1307"/>
      <c r="D1027" s="1308" t="s">
        <v>513</v>
      </c>
      <c r="E1027" s="1291" t="s">
        <v>514</v>
      </c>
      <c r="F1027" s="1304">
        <v>31</v>
      </c>
      <c r="G1027" s="1444"/>
      <c r="H1027" s="1290">
        <f>F1027*G1027</f>
        <v>0</v>
      </c>
      <c r="J1027" s="2"/>
      <c r="K1027" s="806"/>
      <c r="M1027" s="2"/>
      <c r="N1027" s="123"/>
      <c r="P1027" s="2"/>
      <c r="Q1027" s="778"/>
      <c r="S1027" s="990"/>
      <c r="T1027" s="990"/>
      <c r="U1027" s="990"/>
      <c r="V1027" s="990"/>
    </row>
    <row r="1028" spans="1:22" s="504" customFormat="1" ht="12.75">
      <c r="B1028" s="1124"/>
      <c r="C1028" s="1307"/>
      <c r="D1028" s="1306"/>
      <c r="E1028" s="1291"/>
      <c r="F1028" s="1304"/>
      <c r="G1028" s="1444"/>
      <c r="H1028" s="1260"/>
      <c r="J1028" s="2"/>
      <c r="K1028" s="806"/>
      <c r="M1028" s="2"/>
      <c r="N1028" s="123"/>
      <c r="P1028" s="2"/>
      <c r="Q1028" s="778"/>
      <c r="S1028" s="990"/>
      <c r="T1028" s="990"/>
      <c r="U1028" s="990"/>
      <c r="V1028" s="990"/>
    </row>
    <row r="1029" spans="1:22" s="504" customFormat="1" ht="12.75">
      <c r="B1029" s="1124"/>
      <c r="C1029" s="1307" t="s">
        <v>35</v>
      </c>
      <c r="D1029" s="1306" t="s">
        <v>516</v>
      </c>
      <c r="E1029" s="1291"/>
      <c r="F1029" s="1304"/>
      <c r="G1029" s="1444"/>
      <c r="H1029" s="1260"/>
      <c r="J1029" s="2"/>
      <c r="K1029" s="806"/>
      <c r="M1029" s="2"/>
      <c r="N1029" s="123"/>
      <c r="P1029" s="2"/>
      <c r="Q1029" s="778"/>
      <c r="S1029" s="990"/>
      <c r="T1029" s="990"/>
      <c r="U1029" s="990"/>
      <c r="V1029" s="990"/>
    </row>
    <row r="1030" spans="1:22" s="504" customFormat="1" ht="12.75">
      <c r="B1030" s="1124"/>
      <c r="C1030" s="1307"/>
      <c r="D1030" s="1306" t="s">
        <v>518</v>
      </c>
      <c r="E1030" s="1291"/>
      <c r="F1030" s="1304"/>
      <c r="G1030" s="1444"/>
      <c r="H1030" s="1260"/>
      <c r="J1030" s="2"/>
      <c r="K1030" s="806"/>
      <c r="M1030" s="2"/>
      <c r="N1030" s="123"/>
      <c r="P1030" s="2"/>
      <c r="Q1030" s="778"/>
      <c r="S1030" s="990"/>
      <c r="T1030" s="990"/>
      <c r="U1030" s="990"/>
      <c r="V1030" s="990"/>
    </row>
    <row r="1031" spans="1:22" s="504" customFormat="1" ht="14.25">
      <c r="B1031" s="1124"/>
      <c r="C1031" s="1307"/>
      <c r="D1031" s="1308" t="s">
        <v>513</v>
      </c>
      <c r="E1031" s="1291" t="s">
        <v>514</v>
      </c>
      <c r="F1031" s="1304">
        <v>35</v>
      </c>
      <c r="G1031" s="1444"/>
      <c r="H1031" s="1290">
        <f>F1031*G1031</f>
        <v>0</v>
      </c>
      <c r="J1031" s="2"/>
      <c r="K1031" s="806"/>
      <c r="M1031" s="2"/>
      <c r="N1031" s="123"/>
      <c r="P1031" s="2"/>
      <c r="Q1031" s="778"/>
      <c r="S1031" s="990"/>
      <c r="T1031" s="990"/>
      <c r="U1031" s="990"/>
      <c r="V1031" s="990"/>
    </row>
    <row r="1032" spans="1:22" s="504" customFormat="1" ht="12.75">
      <c r="B1032" s="1124"/>
      <c r="C1032" s="1307"/>
      <c r="D1032" s="1306"/>
      <c r="E1032" s="1291"/>
      <c r="F1032" s="1304"/>
      <c r="G1032" s="1444"/>
      <c r="H1032" s="1260"/>
      <c r="J1032" s="2"/>
      <c r="K1032" s="806"/>
      <c r="M1032" s="2"/>
      <c r="N1032" s="123"/>
      <c r="P1032" s="2"/>
      <c r="Q1032" s="778"/>
      <c r="S1032" s="990"/>
      <c r="T1032" s="990"/>
      <c r="U1032" s="990"/>
      <c r="V1032" s="990"/>
    </row>
    <row r="1033" spans="1:22" s="504" customFormat="1" ht="12.75">
      <c r="B1033" s="1124"/>
      <c r="C1033" s="1307" t="s">
        <v>203</v>
      </c>
      <c r="D1033" s="1306" t="s">
        <v>511</v>
      </c>
      <c r="E1033" s="1291"/>
      <c r="F1033" s="1304"/>
      <c r="G1033" s="1444"/>
      <c r="H1033" s="1260"/>
      <c r="J1033" s="2"/>
      <c r="K1033" s="806"/>
      <c r="M1033" s="2"/>
      <c r="N1033" s="123"/>
      <c r="P1033" s="2"/>
      <c r="Q1033" s="778"/>
      <c r="S1033" s="990"/>
      <c r="T1033" s="990"/>
      <c r="U1033" s="990"/>
      <c r="V1033" s="990"/>
    </row>
    <row r="1034" spans="1:22" s="504" customFormat="1" ht="12.75">
      <c r="B1034" s="1124"/>
      <c r="C1034" s="1307"/>
      <c r="D1034" s="1306" t="s">
        <v>512</v>
      </c>
      <c r="E1034" s="1291"/>
      <c r="F1034" s="1304"/>
      <c r="G1034" s="1444"/>
      <c r="H1034" s="1260"/>
      <c r="J1034" s="2"/>
      <c r="K1034" s="806"/>
      <c r="M1034" s="2"/>
      <c r="N1034" s="123"/>
      <c r="P1034" s="2"/>
      <c r="Q1034" s="778"/>
      <c r="S1034" s="990"/>
      <c r="T1034" s="990"/>
      <c r="U1034" s="990"/>
      <c r="V1034" s="990"/>
    </row>
    <row r="1035" spans="1:22" s="504" customFormat="1" ht="14.25">
      <c r="B1035" s="1124"/>
      <c r="C1035" s="1307"/>
      <c r="D1035" s="1308" t="s">
        <v>515</v>
      </c>
      <c r="E1035" s="1291" t="s">
        <v>514</v>
      </c>
      <c r="F1035" s="1304">
        <v>6</v>
      </c>
      <c r="G1035" s="1444"/>
      <c r="H1035" s="1260">
        <f>+G1035*F1035</f>
        <v>0</v>
      </c>
      <c r="J1035" s="2"/>
      <c r="K1035" s="806"/>
      <c r="M1035" s="2"/>
      <c r="N1035" s="123"/>
      <c r="P1035" s="2"/>
      <c r="Q1035" s="778"/>
      <c r="S1035" s="990"/>
      <c r="T1035" s="990"/>
      <c r="U1035" s="990"/>
      <c r="V1035" s="990"/>
    </row>
    <row r="1036" spans="1:22" s="504" customFormat="1" ht="12.75">
      <c r="B1036" s="1124"/>
      <c r="C1036" s="1307"/>
      <c r="D1036" s="1306"/>
      <c r="E1036" s="1291"/>
      <c r="F1036" s="1304"/>
      <c r="G1036" s="1444"/>
      <c r="H1036" s="1260"/>
      <c r="J1036" s="2"/>
      <c r="K1036" s="806"/>
      <c r="M1036" s="2"/>
      <c r="N1036" s="123"/>
      <c r="P1036" s="2"/>
      <c r="Q1036" s="778"/>
      <c r="S1036" s="990"/>
      <c r="T1036" s="990"/>
      <c r="U1036" s="990"/>
      <c r="V1036" s="990"/>
    </row>
    <row r="1037" spans="1:22" s="504" customFormat="1" ht="12.75">
      <c r="B1037" s="1124"/>
      <c r="C1037" s="1307" t="s">
        <v>40</v>
      </c>
      <c r="D1037" s="1306" t="s">
        <v>516</v>
      </c>
      <c r="E1037" s="1291"/>
      <c r="F1037" s="1304"/>
      <c r="G1037" s="1444"/>
      <c r="H1037" s="1260"/>
      <c r="J1037" s="2"/>
      <c r="K1037" s="806"/>
      <c r="M1037" s="2"/>
      <c r="N1037" s="123"/>
      <c r="P1037" s="2"/>
      <c r="Q1037" s="778"/>
      <c r="S1037" s="990"/>
      <c r="T1037" s="990"/>
      <c r="U1037" s="990"/>
      <c r="V1037" s="990"/>
    </row>
    <row r="1038" spans="1:22" s="631" customFormat="1" ht="12.75">
      <c r="A1038" s="630"/>
      <c r="B1038" s="1124"/>
      <c r="C1038" s="1307"/>
      <c r="D1038" s="1306" t="s">
        <v>512</v>
      </c>
      <c r="E1038" s="1291"/>
      <c r="F1038" s="1304"/>
      <c r="G1038" s="1444"/>
      <c r="H1038" s="1260"/>
      <c r="J1038" s="375"/>
      <c r="K1038" s="806"/>
      <c r="M1038" s="375"/>
      <c r="N1038" s="123"/>
      <c r="P1038" s="375"/>
      <c r="Q1038" s="778"/>
      <c r="S1038" s="986"/>
      <c r="T1038" s="986"/>
      <c r="U1038" s="986"/>
      <c r="V1038" s="986"/>
    </row>
    <row r="1039" spans="1:22" s="504" customFormat="1" ht="14.25">
      <c r="B1039" s="1124"/>
      <c r="C1039" s="1307"/>
      <c r="D1039" s="1308" t="s">
        <v>515</v>
      </c>
      <c r="E1039" s="1291" t="s">
        <v>514</v>
      </c>
      <c r="F1039" s="1304">
        <v>10</v>
      </c>
      <c r="G1039" s="1444"/>
      <c r="H1039" s="1260">
        <f>+G1039*F1039</f>
        <v>0</v>
      </c>
      <c r="J1039" s="2"/>
      <c r="K1039" s="806"/>
      <c r="M1039" s="2"/>
      <c r="N1039" s="123"/>
      <c r="P1039" s="2"/>
      <c r="Q1039" s="778"/>
      <c r="S1039" s="990"/>
      <c r="T1039" s="990"/>
      <c r="U1039" s="990"/>
      <c r="V1039" s="990"/>
    </row>
    <row r="1040" spans="1:22" s="504" customFormat="1" ht="12.75">
      <c r="B1040" s="1124"/>
      <c r="C1040" s="1307"/>
      <c r="D1040" s="1306"/>
      <c r="E1040" s="1291"/>
      <c r="F1040" s="1304"/>
      <c r="G1040" s="1444"/>
      <c r="H1040" s="1260"/>
      <c r="J1040" s="2"/>
      <c r="K1040" s="806"/>
      <c r="M1040" s="2"/>
      <c r="N1040" s="123"/>
      <c r="P1040" s="2"/>
      <c r="Q1040" s="778"/>
      <c r="S1040" s="990"/>
      <c r="T1040" s="990"/>
      <c r="U1040" s="990"/>
      <c r="V1040" s="990"/>
    </row>
    <row r="1041" spans="2:22" s="504" customFormat="1" ht="15.75" customHeight="1">
      <c r="B1041" s="1124"/>
      <c r="C1041" s="1307" t="s">
        <v>41</v>
      </c>
      <c r="D1041" s="1306" t="s">
        <v>517</v>
      </c>
      <c r="E1041" s="1291"/>
      <c r="F1041" s="1304"/>
      <c r="G1041" s="1444"/>
      <c r="H1041" s="1260"/>
      <c r="J1041" s="2"/>
      <c r="K1041" s="806"/>
      <c r="M1041" s="2"/>
      <c r="N1041" s="123"/>
      <c r="P1041" s="2"/>
      <c r="Q1041" s="778"/>
      <c r="S1041" s="990"/>
      <c r="T1041" s="990"/>
      <c r="U1041" s="990"/>
      <c r="V1041" s="990"/>
    </row>
    <row r="1042" spans="2:22" s="504" customFormat="1" ht="15.75" customHeight="1">
      <c r="B1042" s="1124"/>
      <c r="C1042" s="1307"/>
      <c r="D1042" s="1306" t="s">
        <v>518</v>
      </c>
      <c r="E1042" s="1291"/>
      <c r="F1042" s="1304"/>
      <c r="G1042" s="1444"/>
      <c r="H1042" s="1260"/>
      <c r="J1042" s="2"/>
      <c r="K1042" s="806"/>
      <c r="M1042" s="2"/>
      <c r="N1042" s="123"/>
      <c r="P1042" s="2"/>
      <c r="Q1042" s="778"/>
      <c r="S1042" s="990"/>
      <c r="T1042" s="990"/>
      <c r="U1042" s="990"/>
      <c r="V1042" s="990"/>
    </row>
    <row r="1043" spans="2:22" s="504" customFormat="1" ht="14.25">
      <c r="B1043" s="1124"/>
      <c r="C1043" s="1307"/>
      <c r="D1043" s="1308" t="s">
        <v>519</v>
      </c>
      <c r="E1043" s="1291" t="s">
        <v>514</v>
      </c>
      <c r="F1043" s="1304">
        <v>35</v>
      </c>
      <c r="G1043" s="1444"/>
      <c r="H1043" s="1260">
        <f>+G1043*F1043</f>
        <v>0</v>
      </c>
      <c r="J1043" s="2"/>
      <c r="K1043" s="806"/>
      <c r="M1043" s="2"/>
      <c r="N1043" s="123"/>
      <c r="P1043" s="2"/>
      <c r="Q1043" s="778"/>
      <c r="S1043" s="990"/>
      <c r="T1043" s="990"/>
      <c r="U1043" s="990"/>
      <c r="V1043" s="990"/>
    </row>
    <row r="1044" spans="2:22" s="504" customFormat="1" ht="12.75">
      <c r="B1044" s="1124"/>
      <c r="C1044" s="1307"/>
      <c r="D1044" s="1376"/>
      <c r="E1044" s="1291"/>
      <c r="F1044" s="1304"/>
      <c r="G1044" s="1444"/>
      <c r="H1044" s="1260"/>
      <c r="J1044" s="2"/>
      <c r="K1044" s="806"/>
      <c r="M1044" s="2"/>
      <c r="N1044" s="123"/>
      <c r="P1044" s="2"/>
      <c r="Q1044" s="778"/>
      <c r="S1044" s="990"/>
      <c r="T1044" s="990"/>
      <c r="U1044" s="990"/>
      <c r="V1044" s="990"/>
    </row>
    <row r="1045" spans="2:22" s="504" customFormat="1" ht="12.75">
      <c r="B1045" s="1124"/>
      <c r="C1045" s="1307" t="s">
        <v>42</v>
      </c>
      <c r="D1045" s="1306" t="s">
        <v>520</v>
      </c>
      <c r="E1045" s="1291"/>
      <c r="F1045" s="1304"/>
      <c r="G1045" s="1444"/>
      <c r="H1045" s="1260"/>
      <c r="J1045" s="2"/>
      <c r="K1045" s="806"/>
      <c r="M1045" s="2"/>
      <c r="N1045" s="123"/>
      <c r="P1045" s="2"/>
      <c r="Q1045" s="778"/>
      <c r="S1045" s="990"/>
      <c r="T1045" s="990"/>
      <c r="U1045" s="990"/>
      <c r="V1045" s="990"/>
    </row>
    <row r="1046" spans="2:22" s="504" customFormat="1" ht="15.75" customHeight="1">
      <c r="B1046" s="1124"/>
      <c r="C1046" s="1307"/>
      <c r="D1046" s="1306" t="s">
        <v>518</v>
      </c>
      <c r="E1046" s="1291"/>
      <c r="F1046" s="1304"/>
      <c r="G1046" s="1444"/>
      <c r="H1046" s="1260"/>
      <c r="J1046" s="2"/>
      <c r="K1046" s="806"/>
      <c r="M1046" s="2"/>
      <c r="N1046" s="123"/>
      <c r="P1046" s="2"/>
      <c r="Q1046" s="778"/>
      <c r="S1046" s="990"/>
      <c r="T1046" s="990"/>
      <c r="U1046" s="990"/>
      <c r="V1046" s="990"/>
    </row>
    <row r="1047" spans="2:22" s="504" customFormat="1" ht="15.75" customHeight="1">
      <c r="B1047" s="1124"/>
      <c r="C1047" s="1307"/>
      <c r="D1047" s="1308" t="s">
        <v>519</v>
      </c>
      <c r="E1047" s="1291" t="s">
        <v>514</v>
      </c>
      <c r="F1047" s="1304">
        <v>35</v>
      </c>
      <c r="G1047" s="1444"/>
      <c r="H1047" s="1260">
        <f>+G1047*F1047</f>
        <v>0</v>
      </c>
      <c r="J1047" s="2"/>
      <c r="K1047" s="806"/>
      <c r="M1047" s="2"/>
      <c r="N1047" s="123"/>
      <c r="P1047" s="2"/>
      <c r="Q1047" s="778"/>
      <c r="S1047" s="990"/>
      <c r="T1047" s="990"/>
      <c r="U1047" s="990"/>
      <c r="V1047" s="990"/>
    </row>
    <row r="1048" spans="2:22" s="504" customFormat="1" ht="12.75">
      <c r="B1048" s="1124"/>
      <c r="C1048" s="1307"/>
      <c r="D1048" s="1306"/>
      <c r="E1048" s="1291"/>
      <c r="F1048" s="1304"/>
      <c r="G1048" s="1444"/>
      <c r="H1048" s="1260"/>
      <c r="J1048" s="2"/>
      <c r="K1048" s="806"/>
      <c r="M1048" s="2"/>
      <c r="N1048" s="123"/>
      <c r="P1048" s="2"/>
      <c r="Q1048" s="778"/>
      <c r="S1048" s="990"/>
      <c r="T1048" s="990"/>
      <c r="U1048" s="990"/>
      <c r="V1048" s="990"/>
    </row>
    <row r="1049" spans="2:22" s="504" customFormat="1" ht="12.75">
      <c r="B1049" s="1124"/>
      <c r="C1049" s="1307" t="s">
        <v>43</v>
      </c>
      <c r="D1049" s="1306" t="s">
        <v>521</v>
      </c>
      <c r="E1049" s="1291"/>
      <c r="F1049" s="1304"/>
      <c r="G1049" s="1444"/>
      <c r="H1049" s="1260"/>
      <c r="J1049" s="2"/>
      <c r="K1049" s="806"/>
      <c r="M1049" s="2"/>
      <c r="N1049" s="123"/>
      <c r="P1049" s="2"/>
      <c r="Q1049" s="778"/>
      <c r="S1049" s="990"/>
      <c r="T1049" s="990"/>
      <c r="U1049" s="990"/>
      <c r="V1049" s="990"/>
    </row>
    <row r="1050" spans="2:22" s="504" customFormat="1" ht="12.75">
      <c r="B1050" s="1115"/>
      <c r="C1050" s="1307"/>
      <c r="D1050" s="1306" t="s">
        <v>522</v>
      </c>
      <c r="E1050" s="1315"/>
      <c r="F1050" s="1314"/>
      <c r="G1050" s="1444"/>
      <c r="H1050" s="1244"/>
      <c r="J1050" s="2"/>
      <c r="K1050" s="806"/>
      <c r="M1050" s="2"/>
      <c r="N1050" s="123"/>
      <c r="P1050" s="2"/>
      <c r="Q1050" s="778"/>
      <c r="S1050" s="990"/>
      <c r="T1050" s="990"/>
      <c r="U1050" s="990"/>
      <c r="V1050" s="990"/>
    </row>
    <row r="1051" spans="2:22" s="504" customFormat="1" ht="15.75" customHeight="1">
      <c r="B1051" s="1124"/>
      <c r="C1051" s="1307"/>
      <c r="D1051" s="1308" t="s">
        <v>515</v>
      </c>
      <c r="E1051" s="1291" t="s">
        <v>514</v>
      </c>
      <c r="F1051" s="1304">
        <v>39</v>
      </c>
      <c r="G1051" s="1444"/>
      <c r="H1051" s="1260">
        <f>+G1051*F1051</f>
        <v>0</v>
      </c>
      <c r="J1051" s="2"/>
      <c r="K1051" s="806"/>
      <c r="M1051" s="2"/>
      <c r="N1051" s="123"/>
      <c r="P1051" s="2"/>
      <c r="Q1051" s="778"/>
      <c r="S1051" s="990"/>
      <c r="T1051" s="990"/>
      <c r="U1051" s="990"/>
      <c r="V1051" s="990"/>
    </row>
    <row r="1052" spans="2:22" s="504" customFormat="1" ht="12.75">
      <c r="B1052" s="1124"/>
      <c r="C1052" s="1307"/>
      <c r="D1052" s="1306"/>
      <c r="E1052" s="1291"/>
      <c r="F1052" s="1304"/>
      <c r="G1052" s="1444"/>
      <c r="H1052" s="1260"/>
      <c r="J1052" s="2"/>
      <c r="K1052" s="806"/>
      <c r="M1052" s="2"/>
      <c r="N1052" s="123"/>
      <c r="P1052" s="2"/>
      <c r="Q1052" s="778"/>
      <c r="S1052" s="990"/>
      <c r="T1052" s="990"/>
      <c r="U1052" s="990"/>
      <c r="V1052" s="990"/>
    </row>
    <row r="1053" spans="2:22" s="504" customFormat="1" ht="12.75">
      <c r="B1053" s="1124"/>
      <c r="C1053" s="1307" t="s">
        <v>44</v>
      </c>
      <c r="D1053" s="1306" t="s">
        <v>524</v>
      </c>
      <c r="E1053" s="1291"/>
      <c r="F1053" s="1304"/>
      <c r="G1053" s="1444"/>
      <c r="H1053" s="1260"/>
      <c r="J1053" s="2"/>
      <c r="K1053" s="806"/>
      <c r="M1053" s="2"/>
      <c r="N1053" s="123"/>
      <c r="P1053" s="2"/>
      <c r="Q1053" s="778"/>
      <c r="S1053" s="990"/>
      <c r="T1053" s="990"/>
      <c r="U1053" s="990"/>
      <c r="V1053" s="990"/>
    </row>
    <row r="1054" spans="2:22" s="504" customFormat="1" ht="12.75">
      <c r="B1054" s="1124"/>
      <c r="C1054" s="1307"/>
      <c r="D1054" s="1306" t="s">
        <v>525</v>
      </c>
      <c r="E1054" s="1291"/>
      <c r="F1054" s="1304"/>
      <c r="G1054" s="1444"/>
      <c r="H1054" s="1260"/>
      <c r="J1054" s="2"/>
      <c r="K1054" s="806"/>
      <c r="M1054" s="2"/>
      <c r="N1054" s="123"/>
      <c r="P1054" s="2"/>
      <c r="Q1054" s="778"/>
      <c r="S1054" s="990"/>
      <c r="T1054" s="990"/>
      <c r="U1054" s="990"/>
      <c r="V1054" s="990"/>
    </row>
    <row r="1055" spans="2:22" s="504" customFormat="1" ht="15.75" customHeight="1">
      <c r="B1055" s="1124"/>
      <c r="C1055" s="1307"/>
      <c r="D1055" s="1308" t="s">
        <v>519</v>
      </c>
      <c r="E1055" s="1291" t="s">
        <v>514</v>
      </c>
      <c r="F1055" s="1304">
        <v>9</v>
      </c>
      <c r="G1055" s="1444"/>
      <c r="H1055" s="1260">
        <f>+G1055*F1055</f>
        <v>0</v>
      </c>
      <c r="J1055" s="2"/>
      <c r="K1055" s="806"/>
      <c r="M1055" s="2"/>
      <c r="N1055" s="123"/>
      <c r="P1055" s="2"/>
      <c r="Q1055" s="778"/>
      <c r="S1055" s="990"/>
      <c r="T1055" s="990"/>
      <c r="U1055" s="990"/>
      <c r="V1055" s="990"/>
    </row>
    <row r="1056" spans="2:22" s="504" customFormat="1" ht="14.25">
      <c r="B1056" s="1124"/>
      <c r="C1056" s="1307"/>
      <c r="D1056" s="1308" t="s">
        <v>513</v>
      </c>
      <c r="E1056" s="1291" t="s">
        <v>514</v>
      </c>
      <c r="F1056" s="1304">
        <v>103</v>
      </c>
      <c r="G1056" s="1444"/>
      <c r="H1056" s="1260">
        <f>+G1056*F1056</f>
        <v>0</v>
      </c>
      <c r="J1056" s="2"/>
      <c r="K1056" s="806"/>
      <c r="M1056" s="2"/>
      <c r="N1056" s="123"/>
      <c r="P1056" s="2"/>
      <c r="Q1056" s="778"/>
      <c r="S1056" s="990"/>
      <c r="T1056" s="990"/>
      <c r="U1056" s="990"/>
      <c r="V1056" s="990"/>
    </row>
    <row r="1057" spans="1:22" s="504" customFormat="1" ht="14.25">
      <c r="B1057" s="1124"/>
      <c r="C1057" s="1307"/>
      <c r="D1057" s="1308" t="s">
        <v>515</v>
      </c>
      <c r="E1057" s="1291" t="s">
        <v>514</v>
      </c>
      <c r="F1057" s="1304">
        <v>119</v>
      </c>
      <c r="G1057" s="1444"/>
      <c r="H1057" s="1260">
        <f>+G1057*F1057</f>
        <v>0</v>
      </c>
      <c r="J1057" s="2"/>
      <c r="K1057" s="806"/>
      <c r="M1057" s="2"/>
      <c r="N1057" s="123"/>
      <c r="P1057" s="2"/>
      <c r="Q1057" s="778"/>
      <c r="S1057" s="990"/>
      <c r="T1057" s="990"/>
      <c r="U1057" s="990"/>
      <c r="V1057" s="990"/>
    </row>
    <row r="1058" spans="1:22" s="631" customFormat="1" ht="12.75">
      <c r="A1058" s="630"/>
      <c r="B1058" s="1313"/>
      <c r="C1058" s="1312"/>
      <c r="D1058" s="1303"/>
      <c r="E1058" s="1291"/>
      <c r="F1058" s="1311"/>
      <c r="G1058" s="1449"/>
      <c r="H1058" s="1310"/>
      <c r="J1058" s="375"/>
      <c r="K1058" s="806"/>
      <c r="M1058" s="375"/>
      <c r="N1058" s="123"/>
      <c r="P1058" s="375"/>
      <c r="Q1058" s="778"/>
      <c r="S1058" s="986"/>
      <c r="T1058" s="986"/>
      <c r="U1058" s="986"/>
      <c r="V1058" s="986"/>
    </row>
    <row r="1059" spans="1:22" s="504" customFormat="1" ht="15.75" customHeight="1">
      <c r="B1059" s="1115"/>
      <c r="C1059" s="1307" t="s">
        <v>45</v>
      </c>
      <c r="D1059" s="1306" t="s">
        <v>526</v>
      </c>
      <c r="E1059" s="1291" t="s">
        <v>12</v>
      </c>
      <c r="F1059" s="1304">
        <v>3</v>
      </c>
      <c r="G1059" s="1444"/>
      <c r="H1059" s="1290">
        <f>F1059*G1059</f>
        <v>0</v>
      </c>
      <c r="J1059" s="2"/>
      <c r="K1059" s="806"/>
      <c r="M1059" s="2"/>
      <c r="N1059" s="123"/>
      <c r="P1059" s="2"/>
      <c r="Q1059" s="778"/>
      <c r="S1059" s="990"/>
      <c r="T1059" s="990"/>
      <c r="U1059" s="990"/>
      <c r="V1059" s="990"/>
    </row>
    <row r="1060" spans="1:22" s="504" customFormat="1" ht="15.75" customHeight="1">
      <c r="B1060" s="1115"/>
      <c r="C1060" s="1307"/>
      <c r="D1060" s="1306"/>
      <c r="E1060" s="1291"/>
      <c r="F1060" s="1304"/>
      <c r="G1060" s="1444"/>
      <c r="H1060" s="1260"/>
      <c r="J1060" s="2"/>
      <c r="K1060" s="806"/>
      <c r="M1060" s="2"/>
      <c r="N1060" s="123"/>
      <c r="P1060" s="2"/>
      <c r="Q1060" s="778"/>
      <c r="S1060" s="990"/>
      <c r="T1060" s="990"/>
      <c r="U1060" s="990"/>
      <c r="V1060" s="990"/>
    </row>
    <row r="1061" spans="1:22" s="504" customFormat="1" ht="15.75" customHeight="1">
      <c r="B1061" s="1115" t="s">
        <v>939</v>
      </c>
      <c r="C1061" s="1309"/>
      <c r="D1061" s="1306" t="s">
        <v>527</v>
      </c>
      <c r="E1061" s="1291"/>
      <c r="F1061" s="1304"/>
      <c r="G1061" s="1444"/>
      <c r="H1061" s="1260"/>
      <c r="J1061" s="2"/>
      <c r="K1061" s="806"/>
      <c r="M1061" s="2"/>
      <c r="N1061" s="123"/>
      <c r="P1061" s="2"/>
      <c r="Q1061" s="778"/>
      <c r="S1061" s="990"/>
      <c r="T1061" s="990"/>
      <c r="U1061" s="990"/>
      <c r="V1061" s="990"/>
    </row>
    <row r="1062" spans="1:22" s="504" customFormat="1" ht="12.75">
      <c r="B1062" s="1115"/>
      <c r="C1062" s="1307" t="s">
        <v>39</v>
      </c>
      <c r="D1062" s="1306" t="s">
        <v>528</v>
      </c>
      <c r="E1062" s="1291"/>
      <c r="F1062" s="1304"/>
      <c r="G1062" s="1444"/>
      <c r="H1062" s="1260"/>
      <c r="J1062" s="2"/>
      <c r="K1062" s="806"/>
      <c r="M1062" s="2"/>
      <c r="N1062" s="123"/>
      <c r="P1062" s="2"/>
      <c r="Q1062" s="778"/>
      <c r="S1062" s="990"/>
      <c r="T1062" s="990"/>
      <c r="U1062" s="990"/>
      <c r="V1062" s="990"/>
    </row>
    <row r="1063" spans="1:22" s="504" customFormat="1" ht="12.75">
      <c r="B1063" s="1115"/>
      <c r="C1063" s="1307"/>
      <c r="D1063" s="1303" t="s">
        <v>889</v>
      </c>
      <c r="E1063" s="1291" t="s">
        <v>123</v>
      </c>
      <c r="F1063" s="1304">
        <v>4</v>
      </c>
      <c r="G1063" s="1444"/>
      <c r="H1063" s="1290">
        <f>F1063*G1063</f>
        <v>0</v>
      </c>
      <c r="J1063" s="2"/>
      <c r="K1063" s="806"/>
      <c r="M1063" s="2"/>
      <c r="N1063" s="123"/>
      <c r="P1063" s="2"/>
      <c r="Q1063" s="778"/>
      <c r="S1063" s="990"/>
      <c r="T1063" s="990"/>
      <c r="U1063" s="990"/>
      <c r="V1063" s="990"/>
    </row>
    <row r="1064" spans="1:22" s="504" customFormat="1" ht="12.75">
      <c r="B1064" s="1115"/>
      <c r="C1064" s="1307"/>
      <c r="D1064" s="1303"/>
      <c r="E1064" s="1291"/>
      <c r="F1064" s="1304"/>
      <c r="G1064" s="1444"/>
      <c r="H1064" s="1260"/>
      <c r="J1064" s="2"/>
      <c r="K1064" s="806"/>
      <c r="M1064" s="2"/>
      <c r="N1064" s="123"/>
      <c r="P1064" s="2"/>
      <c r="Q1064" s="778"/>
      <c r="S1064" s="990"/>
      <c r="T1064" s="990"/>
      <c r="U1064" s="990"/>
      <c r="V1064" s="990"/>
    </row>
    <row r="1065" spans="1:22" s="504" customFormat="1" ht="12.75">
      <c r="B1065" s="1115"/>
      <c r="C1065" s="1307" t="s">
        <v>35</v>
      </c>
      <c r="D1065" s="1306" t="s">
        <v>531</v>
      </c>
      <c r="E1065" s="1291"/>
      <c r="F1065" s="1304"/>
      <c r="G1065" s="1444"/>
      <c r="H1065" s="1260"/>
      <c r="J1065" s="2"/>
      <c r="K1065" s="806"/>
      <c r="M1065" s="2"/>
      <c r="N1065" s="123"/>
      <c r="P1065" s="2"/>
      <c r="Q1065" s="778"/>
      <c r="S1065" s="990"/>
      <c r="T1065" s="990"/>
      <c r="U1065" s="990"/>
      <c r="V1065" s="990"/>
    </row>
    <row r="1066" spans="1:22" s="649" customFormat="1" ht="12.75">
      <c r="B1066" s="1115"/>
      <c r="C1066" s="1307"/>
      <c r="D1066" s="1303" t="s">
        <v>567</v>
      </c>
      <c r="E1066" s="1291" t="s">
        <v>123</v>
      </c>
      <c r="F1066" s="1304">
        <v>2</v>
      </c>
      <c r="G1066" s="1444"/>
      <c r="H1066" s="1290">
        <f>F1066*G1066</f>
        <v>0</v>
      </c>
      <c r="J1066" s="2"/>
      <c r="K1066" s="806"/>
      <c r="M1066" s="2"/>
      <c r="N1066" s="123"/>
      <c r="P1066" s="2"/>
      <c r="Q1066" s="778"/>
      <c r="S1066" s="990"/>
      <c r="T1066" s="990"/>
      <c r="U1066" s="990"/>
      <c r="V1066" s="990"/>
    </row>
    <row r="1067" spans="1:22" s="504" customFormat="1" ht="12.75">
      <c r="B1067" s="1115"/>
      <c r="C1067" s="1307"/>
      <c r="D1067" s="1303"/>
      <c r="E1067" s="1291"/>
      <c r="F1067" s="1304"/>
      <c r="G1067" s="1444"/>
      <c r="H1067" s="1260"/>
      <c r="J1067" s="2"/>
      <c r="K1067" s="806"/>
      <c r="M1067" s="2"/>
      <c r="N1067" s="123"/>
      <c r="P1067" s="2"/>
      <c r="Q1067" s="778"/>
      <c r="S1067" s="990"/>
      <c r="T1067" s="990"/>
      <c r="U1067" s="990"/>
      <c r="V1067" s="990"/>
    </row>
    <row r="1068" spans="1:22" s="504" customFormat="1" ht="12.75">
      <c r="B1068" s="1115"/>
      <c r="C1068" s="1307" t="s">
        <v>203</v>
      </c>
      <c r="D1068" s="1306" t="s">
        <v>533</v>
      </c>
      <c r="E1068" s="1291"/>
      <c r="F1068" s="1304"/>
      <c r="G1068" s="1444"/>
      <c r="H1068" s="1260"/>
      <c r="J1068" s="2"/>
      <c r="K1068" s="806"/>
      <c r="M1068" s="2"/>
      <c r="N1068" s="123"/>
      <c r="P1068" s="2"/>
      <c r="Q1068" s="778"/>
      <c r="S1068" s="990"/>
      <c r="T1068" s="990"/>
      <c r="U1068" s="990"/>
      <c r="V1068" s="990"/>
    </row>
    <row r="1069" spans="1:22" s="504" customFormat="1" ht="12.75">
      <c r="B1069" s="1115"/>
      <c r="C1069" s="1307"/>
      <c r="D1069" s="1303" t="s">
        <v>888</v>
      </c>
      <c r="E1069" s="1291" t="s">
        <v>123</v>
      </c>
      <c r="F1069" s="1304">
        <v>4</v>
      </c>
      <c r="G1069" s="1444"/>
      <c r="H1069" s="1290">
        <f>F1069*G1069</f>
        <v>0</v>
      </c>
      <c r="J1069" s="2"/>
      <c r="K1069" s="806"/>
      <c r="M1069" s="2"/>
      <c r="N1069" s="123"/>
      <c r="P1069" s="2"/>
      <c r="Q1069" s="778"/>
      <c r="S1069" s="990"/>
      <c r="T1069" s="990"/>
      <c r="U1069" s="990"/>
      <c r="V1069" s="990"/>
    </row>
    <row r="1070" spans="1:22" s="504" customFormat="1" ht="12.75">
      <c r="B1070" s="1115"/>
      <c r="C1070" s="1307"/>
      <c r="D1070" s="1303" t="s">
        <v>568</v>
      </c>
      <c r="E1070" s="1291" t="s">
        <v>123</v>
      </c>
      <c r="F1070" s="1304">
        <v>2</v>
      </c>
      <c r="G1070" s="1444"/>
      <c r="H1070" s="1290">
        <f>F1070*G1070</f>
        <v>0</v>
      </c>
      <c r="J1070" s="2"/>
      <c r="K1070" s="806"/>
      <c r="M1070" s="2"/>
      <c r="N1070" s="123"/>
      <c r="P1070" s="2"/>
      <c r="Q1070" s="778"/>
      <c r="S1070" s="990"/>
      <c r="T1070" s="990"/>
      <c r="U1070" s="990"/>
      <c r="V1070" s="990"/>
    </row>
    <row r="1071" spans="1:22" s="504" customFormat="1" ht="12.75">
      <c r="B1071" s="1115"/>
      <c r="C1071" s="1307"/>
      <c r="D1071" s="1303"/>
      <c r="E1071" s="1291"/>
      <c r="F1071" s="1304"/>
      <c r="G1071" s="1444"/>
      <c r="H1071" s="1260"/>
      <c r="J1071" s="2"/>
      <c r="K1071" s="806"/>
      <c r="M1071" s="2"/>
      <c r="N1071" s="123"/>
      <c r="P1071" s="2"/>
      <c r="Q1071" s="778"/>
      <c r="S1071" s="990"/>
      <c r="T1071" s="990"/>
      <c r="U1071" s="990"/>
      <c r="V1071" s="990"/>
    </row>
    <row r="1072" spans="1:22" s="504" customFormat="1" ht="12.75">
      <c r="B1072" s="1124"/>
      <c r="C1072" s="1307" t="s">
        <v>40</v>
      </c>
      <c r="D1072" s="1308" t="s">
        <v>535</v>
      </c>
      <c r="E1072" s="1291"/>
      <c r="F1072" s="1304"/>
      <c r="G1072" s="1444"/>
      <c r="H1072" s="1260"/>
      <c r="J1072" s="2"/>
      <c r="K1072" s="806"/>
      <c r="M1072" s="2"/>
      <c r="N1072" s="123"/>
      <c r="P1072" s="2"/>
      <c r="Q1072" s="778"/>
      <c r="S1072" s="990"/>
      <c r="T1072" s="990"/>
      <c r="U1072" s="990"/>
      <c r="V1072" s="990"/>
    </row>
    <row r="1073" spans="2:22" s="504" customFormat="1" ht="12.75">
      <c r="B1073" s="1115"/>
      <c r="C1073" s="1307"/>
      <c r="D1073" s="1303" t="s">
        <v>537</v>
      </c>
      <c r="E1073" s="1291" t="s">
        <v>123</v>
      </c>
      <c r="F1073" s="1304">
        <v>12</v>
      </c>
      <c r="G1073" s="1444"/>
      <c r="H1073" s="1290">
        <f>F1073*G1073</f>
        <v>0</v>
      </c>
      <c r="J1073" s="2"/>
      <c r="K1073" s="806"/>
      <c r="M1073" s="2"/>
      <c r="N1073" s="123"/>
      <c r="P1073" s="2"/>
      <c r="Q1073" s="778"/>
      <c r="S1073" s="990"/>
      <c r="T1073" s="990"/>
      <c r="U1073" s="990"/>
      <c r="V1073" s="990"/>
    </row>
    <row r="1074" spans="2:22" s="504" customFormat="1" ht="12.75">
      <c r="B1074" s="1115"/>
      <c r="C1074" s="1307"/>
      <c r="D1074" s="1303"/>
      <c r="E1074" s="1291"/>
      <c r="F1074" s="1304"/>
      <c r="G1074" s="1444"/>
      <c r="H1074" s="1260"/>
      <c r="J1074" s="2"/>
      <c r="K1074" s="806"/>
      <c r="M1074" s="2"/>
      <c r="N1074" s="123"/>
      <c r="P1074" s="2"/>
      <c r="Q1074" s="778"/>
      <c r="S1074" s="990"/>
      <c r="T1074" s="990"/>
      <c r="U1074" s="990"/>
      <c r="V1074" s="990"/>
    </row>
    <row r="1075" spans="2:22" s="504" customFormat="1" ht="12.75">
      <c r="B1075" s="1124"/>
      <c r="C1075" s="1307" t="s">
        <v>41</v>
      </c>
      <c r="D1075" s="1308" t="s">
        <v>538</v>
      </c>
      <c r="E1075" s="1291"/>
      <c r="F1075" s="1304"/>
      <c r="G1075" s="1444"/>
      <c r="H1075" s="1260"/>
      <c r="J1075" s="2"/>
      <c r="K1075" s="806"/>
      <c r="M1075" s="2"/>
      <c r="N1075" s="123"/>
      <c r="P1075" s="2"/>
      <c r="Q1075" s="778"/>
      <c r="S1075" s="990"/>
      <c r="T1075" s="990"/>
      <c r="U1075" s="990"/>
      <c r="V1075" s="990"/>
    </row>
    <row r="1076" spans="2:22" s="504" customFormat="1" ht="12.75">
      <c r="B1076" s="1115"/>
      <c r="C1076" s="1307"/>
      <c r="D1076" s="1303" t="s">
        <v>870</v>
      </c>
      <c r="E1076" s="1291" t="s">
        <v>123</v>
      </c>
      <c r="F1076" s="1304">
        <v>1</v>
      </c>
      <c r="G1076" s="1444"/>
      <c r="H1076" s="1290">
        <f>F1076*G1076</f>
        <v>0</v>
      </c>
      <c r="J1076" s="2"/>
      <c r="K1076" s="806"/>
      <c r="M1076" s="2"/>
      <c r="N1076" s="123"/>
      <c r="P1076" s="2"/>
      <c r="Q1076" s="778"/>
      <c r="S1076" s="990"/>
      <c r="T1076" s="990"/>
      <c r="U1076" s="990"/>
      <c r="V1076" s="990"/>
    </row>
    <row r="1077" spans="2:22" s="504" customFormat="1" ht="12.75">
      <c r="B1077" s="1115"/>
      <c r="C1077" s="1307"/>
      <c r="D1077" s="1303" t="s">
        <v>547</v>
      </c>
      <c r="E1077" s="1291" t="s">
        <v>123</v>
      </c>
      <c r="F1077" s="1304">
        <v>1</v>
      </c>
      <c r="G1077" s="1444"/>
      <c r="H1077" s="1290">
        <f>F1077*G1077</f>
        <v>0</v>
      </c>
      <c r="J1077" s="2"/>
      <c r="K1077" s="806"/>
      <c r="M1077" s="2"/>
      <c r="N1077" s="123"/>
      <c r="P1077" s="2"/>
      <c r="Q1077" s="778"/>
      <c r="S1077" s="990"/>
      <c r="T1077" s="990"/>
      <c r="U1077" s="990"/>
      <c r="V1077" s="990"/>
    </row>
    <row r="1078" spans="2:22" s="504" customFormat="1" ht="12.75">
      <c r="B1078" s="1115"/>
      <c r="C1078" s="1307"/>
      <c r="D1078" s="1303"/>
      <c r="E1078" s="1291"/>
      <c r="F1078" s="1304"/>
      <c r="G1078" s="1444"/>
      <c r="H1078" s="1290"/>
      <c r="J1078" s="2"/>
      <c r="K1078" s="806"/>
      <c r="M1078" s="2"/>
      <c r="N1078" s="123"/>
      <c r="P1078" s="2"/>
      <c r="Q1078" s="778"/>
      <c r="S1078" s="990"/>
      <c r="T1078" s="990"/>
      <c r="U1078" s="990"/>
      <c r="V1078" s="990"/>
    </row>
    <row r="1079" spans="2:22" s="504" customFormat="1" ht="12.75">
      <c r="B1079" s="1124"/>
      <c r="C1079" s="1307" t="s">
        <v>42</v>
      </c>
      <c r="D1079" s="1308" t="s">
        <v>542</v>
      </c>
      <c r="E1079" s="1291"/>
      <c r="F1079" s="1304"/>
      <c r="G1079" s="1444"/>
      <c r="H1079" s="1260"/>
      <c r="J1079" s="2"/>
      <c r="K1079" s="806"/>
      <c r="M1079" s="2"/>
      <c r="N1079" s="123"/>
      <c r="P1079" s="2"/>
      <c r="Q1079" s="778"/>
      <c r="S1079" s="990"/>
      <c r="T1079" s="990"/>
      <c r="U1079" s="990"/>
      <c r="V1079" s="990"/>
    </row>
    <row r="1080" spans="2:22" s="504" customFormat="1" ht="12.75">
      <c r="B1080" s="1115"/>
      <c r="C1080" s="1307"/>
      <c r="D1080" s="1303" t="s">
        <v>544</v>
      </c>
      <c r="E1080" s="1291" t="s">
        <v>123</v>
      </c>
      <c r="F1080" s="1304">
        <v>2</v>
      </c>
      <c r="G1080" s="1444"/>
      <c r="H1080" s="1290">
        <f>F1080*G1080</f>
        <v>0</v>
      </c>
      <c r="J1080" s="2"/>
      <c r="K1080" s="806"/>
      <c r="M1080" s="2"/>
      <c r="N1080" s="123"/>
      <c r="P1080" s="2"/>
      <c r="Q1080" s="778"/>
      <c r="S1080" s="990"/>
      <c r="T1080" s="990"/>
      <c r="U1080" s="990"/>
      <c r="V1080" s="990"/>
    </row>
    <row r="1081" spans="2:22" s="504" customFormat="1" ht="12.75">
      <c r="B1081" s="1115"/>
      <c r="C1081" s="1307"/>
      <c r="D1081" s="1303" t="s">
        <v>870</v>
      </c>
      <c r="E1081" s="1291" t="s">
        <v>123</v>
      </c>
      <c r="F1081" s="1304">
        <v>1</v>
      </c>
      <c r="G1081" s="1444"/>
      <c r="H1081" s="1290">
        <f>F1081*G1081</f>
        <v>0</v>
      </c>
      <c r="J1081" s="2"/>
      <c r="K1081" s="806"/>
      <c r="M1081" s="2"/>
      <c r="N1081" s="123"/>
      <c r="P1081" s="2"/>
      <c r="Q1081" s="778"/>
      <c r="S1081" s="990"/>
      <c r="T1081" s="990"/>
      <c r="U1081" s="990"/>
      <c r="V1081" s="990"/>
    </row>
    <row r="1082" spans="2:22" s="504" customFormat="1" ht="12.75">
      <c r="B1082" s="1115"/>
      <c r="C1082" s="1307"/>
      <c r="D1082" s="1303" t="s">
        <v>547</v>
      </c>
      <c r="E1082" s="1291" t="s">
        <v>123</v>
      </c>
      <c r="F1082" s="1304">
        <v>1</v>
      </c>
      <c r="G1082" s="1444"/>
      <c r="H1082" s="1290">
        <f>F1082*G1082</f>
        <v>0</v>
      </c>
      <c r="J1082" s="2"/>
      <c r="K1082" s="806"/>
      <c r="M1082" s="2"/>
      <c r="N1082" s="123"/>
      <c r="P1082" s="2"/>
      <c r="Q1082" s="778"/>
      <c r="S1082" s="990"/>
      <c r="T1082" s="990"/>
      <c r="U1082" s="990"/>
      <c r="V1082" s="990"/>
    </row>
    <row r="1083" spans="2:22" s="504" customFormat="1" ht="12.75">
      <c r="B1083" s="1115"/>
      <c r="C1083" s="1307"/>
      <c r="D1083" s="1303"/>
      <c r="E1083" s="1291"/>
      <c r="F1083" s="1304"/>
      <c r="G1083" s="1444"/>
      <c r="H1083" s="1260"/>
      <c r="J1083" s="2"/>
      <c r="K1083" s="806"/>
      <c r="M1083" s="2"/>
      <c r="N1083" s="123"/>
      <c r="P1083" s="2"/>
      <c r="Q1083" s="778"/>
      <c r="S1083" s="990"/>
      <c r="T1083" s="990"/>
      <c r="U1083" s="990"/>
      <c r="V1083" s="990"/>
    </row>
    <row r="1084" spans="2:22" s="504" customFormat="1" ht="12.75">
      <c r="B1084" s="1124"/>
      <c r="C1084" s="1307" t="s">
        <v>43</v>
      </c>
      <c r="D1084" s="1308" t="s">
        <v>545</v>
      </c>
      <c r="E1084" s="1291"/>
      <c r="F1084" s="1304"/>
      <c r="G1084" s="1444"/>
      <c r="H1084" s="1260"/>
      <c r="J1084" s="2"/>
      <c r="K1084" s="806"/>
      <c r="M1084" s="2"/>
      <c r="N1084" s="123"/>
      <c r="P1084" s="2"/>
      <c r="Q1084" s="778"/>
      <c r="S1084" s="990"/>
      <c r="T1084" s="990"/>
      <c r="U1084" s="990"/>
      <c r="V1084" s="990"/>
    </row>
    <row r="1085" spans="2:22" s="504" customFormat="1" ht="12.75">
      <c r="B1085" s="1115"/>
      <c r="C1085" s="1307"/>
      <c r="D1085" s="1303" t="s">
        <v>536</v>
      </c>
      <c r="E1085" s="1291" t="s">
        <v>123</v>
      </c>
      <c r="F1085" s="1304">
        <v>2</v>
      </c>
      <c r="G1085" s="1444"/>
      <c r="H1085" s="1290">
        <f t="shared" ref="H1085:H1091" si="27">F1085*G1085</f>
        <v>0</v>
      </c>
      <c r="J1085" s="2"/>
      <c r="K1085" s="806"/>
      <c r="M1085" s="2"/>
      <c r="N1085" s="123"/>
      <c r="P1085" s="2"/>
      <c r="Q1085" s="778"/>
      <c r="S1085" s="990"/>
      <c r="T1085" s="990"/>
      <c r="U1085" s="990"/>
      <c r="V1085" s="990"/>
    </row>
    <row r="1086" spans="2:22" s="504" customFormat="1" ht="12.75">
      <c r="B1086" s="1115"/>
      <c r="C1086" s="1307"/>
      <c r="D1086" s="1303" t="s">
        <v>870</v>
      </c>
      <c r="E1086" s="1291" t="s">
        <v>123</v>
      </c>
      <c r="F1086" s="1304">
        <v>1</v>
      </c>
      <c r="G1086" s="1444"/>
      <c r="H1086" s="1290">
        <f t="shared" si="27"/>
        <v>0</v>
      </c>
      <c r="J1086" s="2"/>
      <c r="K1086" s="806"/>
      <c r="M1086" s="2"/>
      <c r="N1086" s="123"/>
      <c r="P1086" s="2"/>
      <c r="Q1086" s="778"/>
      <c r="S1086" s="990"/>
      <c r="T1086" s="990"/>
      <c r="U1086" s="990"/>
      <c r="V1086" s="990"/>
    </row>
    <row r="1087" spans="2:22" s="504" customFormat="1" ht="12.75">
      <c r="B1087" s="1115"/>
      <c r="C1087" s="1307"/>
      <c r="D1087" s="1303" t="s">
        <v>540</v>
      </c>
      <c r="E1087" s="1291" t="s">
        <v>123</v>
      </c>
      <c r="F1087" s="1304">
        <v>7</v>
      </c>
      <c r="G1087" s="1444"/>
      <c r="H1087" s="1290">
        <f t="shared" si="27"/>
        <v>0</v>
      </c>
      <c r="J1087" s="2"/>
      <c r="K1087" s="806"/>
      <c r="M1087" s="2"/>
      <c r="N1087" s="123"/>
      <c r="P1087" s="2"/>
      <c r="Q1087" s="778"/>
      <c r="S1087" s="990"/>
      <c r="T1087" s="990"/>
      <c r="U1087" s="990"/>
      <c r="V1087" s="990"/>
    </row>
    <row r="1088" spans="2:22" s="504" customFormat="1" ht="12.75">
      <c r="B1088" s="1115"/>
      <c r="C1088" s="1307"/>
      <c r="D1088" s="1303" t="s">
        <v>887</v>
      </c>
      <c r="E1088" s="1291" t="s">
        <v>123</v>
      </c>
      <c r="F1088" s="1304">
        <v>6</v>
      </c>
      <c r="G1088" s="1444"/>
      <c r="H1088" s="1290">
        <f t="shared" si="27"/>
        <v>0</v>
      </c>
      <c r="J1088" s="2"/>
      <c r="K1088" s="806"/>
      <c r="M1088" s="2"/>
      <c r="N1088" s="123"/>
      <c r="P1088" s="2"/>
      <c r="Q1088" s="778"/>
      <c r="S1088" s="990"/>
      <c r="T1088" s="990"/>
      <c r="U1088" s="990"/>
      <c r="V1088" s="990"/>
    </row>
    <row r="1089" spans="1:22" s="504" customFormat="1" ht="12.75">
      <c r="B1089" s="1115"/>
      <c r="C1089" s="1307"/>
      <c r="D1089" s="1303" t="s">
        <v>546</v>
      </c>
      <c r="E1089" s="1291" t="s">
        <v>123</v>
      </c>
      <c r="F1089" s="1304">
        <v>6</v>
      </c>
      <c r="G1089" s="1444"/>
      <c r="H1089" s="1290">
        <f t="shared" si="27"/>
        <v>0</v>
      </c>
      <c r="J1089" s="2"/>
      <c r="K1089" s="806"/>
      <c r="M1089" s="2"/>
      <c r="N1089" s="123"/>
      <c r="P1089" s="2"/>
      <c r="Q1089" s="778"/>
      <c r="S1089" s="990"/>
      <c r="T1089" s="990"/>
      <c r="U1089" s="990"/>
      <c r="V1089" s="990"/>
    </row>
    <row r="1090" spans="1:22" s="504" customFormat="1" ht="12.75">
      <c r="B1090" s="1115"/>
      <c r="C1090" s="1307"/>
      <c r="D1090" s="1303" t="s">
        <v>547</v>
      </c>
      <c r="E1090" s="1291" t="s">
        <v>123</v>
      </c>
      <c r="F1090" s="1304">
        <v>1</v>
      </c>
      <c r="G1090" s="1444"/>
      <c r="H1090" s="1290">
        <f t="shared" si="27"/>
        <v>0</v>
      </c>
      <c r="J1090" s="2"/>
      <c r="K1090" s="806"/>
      <c r="M1090" s="2"/>
      <c r="N1090" s="123"/>
      <c r="P1090" s="2"/>
      <c r="Q1090" s="778"/>
      <c r="S1090" s="990"/>
      <c r="T1090" s="990"/>
      <c r="U1090" s="990"/>
      <c r="V1090" s="990"/>
    </row>
    <row r="1091" spans="1:22" s="504" customFormat="1" ht="12.75">
      <c r="B1091" s="1115"/>
      <c r="C1091" s="1307"/>
      <c r="D1091" s="1303" t="s">
        <v>886</v>
      </c>
      <c r="E1091" s="1291" t="s">
        <v>123</v>
      </c>
      <c r="F1091" s="1304">
        <v>2</v>
      </c>
      <c r="G1091" s="1444"/>
      <c r="H1091" s="1290">
        <f t="shared" si="27"/>
        <v>0</v>
      </c>
      <c r="J1091" s="2"/>
      <c r="K1091" s="806"/>
      <c r="M1091" s="2"/>
      <c r="N1091" s="123"/>
      <c r="P1091" s="2"/>
      <c r="Q1091" s="778"/>
      <c r="S1091" s="990"/>
      <c r="T1091" s="990"/>
      <c r="U1091" s="990"/>
      <c r="V1091" s="990"/>
    </row>
    <row r="1092" spans="1:22" s="504" customFormat="1" ht="12.75">
      <c r="B1092" s="1115"/>
      <c r="C1092" s="1307"/>
      <c r="D1092" s="1303"/>
      <c r="E1092" s="1291"/>
      <c r="F1092" s="1304"/>
      <c r="G1092" s="1444"/>
      <c r="H1092" s="1260"/>
      <c r="J1092" s="2"/>
      <c r="K1092" s="806"/>
      <c r="M1092" s="2"/>
      <c r="N1092" s="123"/>
      <c r="P1092" s="2"/>
      <c r="Q1092" s="778"/>
      <c r="S1092" s="990"/>
      <c r="T1092" s="990"/>
      <c r="U1092" s="990"/>
      <c r="V1092" s="990"/>
    </row>
    <row r="1093" spans="1:22" s="504" customFormat="1" ht="12.75">
      <c r="B1093" s="1124"/>
      <c r="C1093" s="1307" t="s">
        <v>44</v>
      </c>
      <c r="D1093" s="1308" t="s">
        <v>548</v>
      </c>
      <c r="E1093" s="1291"/>
      <c r="F1093" s="1304"/>
      <c r="G1093" s="1444"/>
      <c r="H1093" s="1260"/>
      <c r="J1093" s="2"/>
      <c r="K1093" s="806"/>
      <c r="M1093" s="2"/>
      <c r="N1093" s="123"/>
      <c r="P1093" s="2"/>
      <c r="Q1093" s="778"/>
      <c r="S1093" s="990"/>
      <c r="T1093" s="990"/>
      <c r="U1093" s="990"/>
      <c r="V1093" s="990"/>
    </row>
    <row r="1094" spans="1:22" s="504" customFormat="1" ht="12.75">
      <c r="B1094" s="1115"/>
      <c r="C1094" s="1307"/>
      <c r="D1094" s="1303" t="s">
        <v>885</v>
      </c>
      <c r="E1094" s="1291" t="s">
        <v>123</v>
      </c>
      <c r="F1094" s="1304">
        <v>1</v>
      </c>
      <c r="G1094" s="1444"/>
      <c r="H1094" s="1290">
        <f>F1094*G1094</f>
        <v>0</v>
      </c>
      <c r="J1094" s="2"/>
      <c r="K1094" s="806"/>
      <c r="M1094" s="2"/>
      <c r="N1094" s="123"/>
      <c r="P1094" s="2"/>
      <c r="Q1094" s="778"/>
      <c r="S1094" s="990"/>
      <c r="T1094" s="990"/>
      <c r="U1094" s="990"/>
      <c r="V1094" s="990"/>
    </row>
    <row r="1095" spans="1:22" s="504" customFormat="1" ht="12.75">
      <c r="B1095" s="1124"/>
      <c r="C1095" s="1307"/>
      <c r="D1095" s="1306"/>
      <c r="E1095" s="1291"/>
      <c r="F1095" s="1304"/>
      <c r="G1095" s="1444"/>
      <c r="H1095" s="1260"/>
      <c r="J1095" s="2"/>
      <c r="K1095" s="806"/>
      <c r="M1095" s="2"/>
      <c r="N1095" s="123"/>
      <c r="P1095" s="2"/>
      <c r="Q1095" s="778"/>
      <c r="S1095" s="990"/>
      <c r="T1095" s="990"/>
      <c r="U1095" s="990"/>
      <c r="V1095" s="990"/>
    </row>
    <row r="1096" spans="1:22" s="504" customFormat="1" ht="12.75">
      <c r="B1096" s="1115"/>
      <c r="C1096" s="1307" t="s">
        <v>45</v>
      </c>
      <c r="D1096" s="1306" t="s">
        <v>866</v>
      </c>
      <c r="E1096" s="1291" t="s">
        <v>123</v>
      </c>
      <c r="F1096" s="1304">
        <v>2</v>
      </c>
      <c r="G1096" s="1444"/>
      <c r="H1096" s="1290">
        <f>F1096*G1096</f>
        <v>0</v>
      </c>
      <c r="J1096" s="2"/>
      <c r="K1096" s="806"/>
      <c r="M1096" s="2"/>
      <c r="N1096" s="123"/>
      <c r="P1096" s="2"/>
      <c r="Q1096" s="778"/>
      <c r="S1096" s="990"/>
      <c r="T1096" s="990"/>
      <c r="U1096" s="990"/>
      <c r="V1096" s="990"/>
    </row>
    <row r="1097" spans="1:22" s="12" customFormat="1" ht="15" customHeight="1">
      <c r="B1097" s="1375"/>
      <c r="C1097" s="1374"/>
      <c r="D1097" s="1373"/>
      <c r="E1097" s="1372"/>
      <c r="F1097" s="1371"/>
      <c r="G1097" s="1448"/>
      <c r="H1097" s="1363"/>
      <c r="J1097" s="783"/>
      <c r="K1097" s="806"/>
      <c r="M1097" s="864"/>
      <c r="N1097" s="123"/>
      <c r="P1097" s="783"/>
      <c r="Q1097" s="778"/>
      <c r="S1097" s="977"/>
      <c r="T1097" s="977"/>
      <c r="U1097" s="977"/>
      <c r="V1097" s="977"/>
    </row>
    <row r="1098" spans="1:22" s="355" customFormat="1" ht="15" customHeight="1">
      <c r="A1098" s="14"/>
      <c r="B1098" s="1375"/>
      <c r="C1098" s="1374"/>
      <c r="D1098" s="1373"/>
      <c r="E1098" s="1372"/>
      <c r="F1098" s="1371"/>
      <c r="G1098" s="1448"/>
      <c r="H1098" s="1363"/>
      <c r="J1098" s="375"/>
      <c r="K1098" s="806"/>
      <c r="M1098" s="375"/>
      <c r="N1098" s="123"/>
      <c r="P1098" s="375"/>
      <c r="Q1098" s="778"/>
      <c r="S1098" s="971"/>
      <c r="T1098" s="971"/>
      <c r="U1098" s="971"/>
      <c r="V1098" s="971"/>
    </row>
    <row r="1099" spans="1:22" s="631" customFormat="1" ht="15" customHeight="1">
      <c r="A1099" s="630"/>
      <c r="B1099" s="1357"/>
      <c r="C1099" s="1234"/>
      <c r="D1099" s="1233" t="s">
        <v>114</v>
      </c>
      <c r="E1099" s="1356"/>
      <c r="F1099" s="1355"/>
      <c r="G1099" s="1434"/>
      <c r="H1099" s="1354">
        <f>SUBTOTAL(9,H1100:H1280)</f>
        <v>0</v>
      </c>
      <c r="J1099" s="375"/>
      <c r="K1099" s="806"/>
      <c r="M1099" s="375"/>
      <c r="N1099" s="123"/>
      <c r="P1099" s="375"/>
      <c r="Q1099" s="778"/>
      <c r="S1099" s="986"/>
      <c r="T1099" s="986"/>
      <c r="U1099" s="986"/>
      <c r="V1099" s="986"/>
    </row>
    <row r="1100" spans="1:22" s="379" customFormat="1" ht="15" customHeight="1">
      <c r="B1100" s="1348">
        <v>1</v>
      </c>
      <c r="C1100" s="1347"/>
      <c r="D1100" s="1346" t="s">
        <v>450</v>
      </c>
      <c r="E1100" s="1345"/>
      <c r="F1100" s="1344"/>
      <c r="G1100" s="1443"/>
      <c r="H1100" s="1342">
        <f>SUBTOTAL(9,H1101:H1126)</f>
        <v>0</v>
      </c>
      <c r="J1100" s="778"/>
      <c r="K1100" s="806"/>
      <c r="M1100" s="123"/>
      <c r="N1100" s="123"/>
      <c r="P1100" s="778"/>
      <c r="Q1100" s="778"/>
      <c r="S1100" s="978"/>
      <c r="T1100" s="978"/>
      <c r="U1100" s="978"/>
      <c r="V1100" s="978"/>
    </row>
    <row r="1101" spans="1:22" s="379" customFormat="1" ht="15" customHeight="1">
      <c r="B1101" s="1131">
        <f>B1100+0.1</f>
        <v>1.1000000000000001</v>
      </c>
      <c r="C1101" s="1320"/>
      <c r="D1101" s="1326" t="s">
        <v>451</v>
      </c>
      <c r="E1101" s="1315"/>
      <c r="F1101" s="1314"/>
      <c r="G1101" s="1444"/>
      <c r="H1101" s="1244">
        <f>SUBTOTAL(9,H1102:H1111)</f>
        <v>0</v>
      </c>
      <c r="J1101" s="778"/>
      <c r="K1101" s="806"/>
      <c r="M1101" s="123"/>
      <c r="N1101" s="123"/>
      <c r="P1101" s="778"/>
      <c r="Q1101" s="778"/>
      <c r="S1101" s="978"/>
      <c r="T1101" s="978"/>
      <c r="U1101" s="978"/>
      <c r="V1101" s="978"/>
    </row>
    <row r="1102" spans="1:22" s="379" customFormat="1" ht="15" customHeight="1">
      <c r="B1102" s="1130" t="s">
        <v>286</v>
      </c>
      <c r="C1102" s="1309"/>
      <c r="D1102" s="632" t="s">
        <v>32</v>
      </c>
      <c r="E1102" s="1337"/>
      <c r="F1102" s="1334"/>
      <c r="G1102" s="1444"/>
      <c r="H1102" s="1244"/>
      <c r="J1102" s="778"/>
      <c r="K1102" s="806"/>
      <c r="M1102" s="123"/>
      <c r="N1102" s="123"/>
      <c r="P1102" s="778"/>
      <c r="Q1102" s="778"/>
      <c r="S1102" s="978"/>
      <c r="T1102" s="978"/>
      <c r="U1102" s="978"/>
      <c r="V1102" s="978"/>
    </row>
    <row r="1103" spans="1:22" s="379" customFormat="1" ht="15" customHeight="1">
      <c r="B1103" s="1341"/>
      <c r="C1103" s="1309" t="s">
        <v>39</v>
      </c>
      <c r="D1103" s="632" t="s">
        <v>452</v>
      </c>
      <c r="E1103" s="1339" t="s">
        <v>453</v>
      </c>
      <c r="F1103" s="1334">
        <v>2</v>
      </c>
      <c r="G1103" s="1444"/>
      <c r="H1103" s="1290">
        <f>F1103*G1103</f>
        <v>0</v>
      </c>
      <c r="J1103" s="778"/>
      <c r="K1103" s="806"/>
      <c r="M1103" s="123"/>
      <c r="N1103" s="123"/>
      <c r="P1103" s="778"/>
      <c r="Q1103" s="778"/>
      <c r="S1103" s="978"/>
      <c r="T1103" s="978"/>
      <c r="U1103" s="978"/>
      <c r="V1103" s="978"/>
    </row>
    <row r="1104" spans="1:22" s="379" customFormat="1" ht="15" customHeight="1">
      <c r="B1104" s="1341"/>
      <c r="C1104" s="1309" t="s">
        <v>35</v>
      </c>
      <c r="D1104" s="632" t="s">
        <v>1016</v>
      </c>
      <c r="E1104" s="1339" t="s">
        <v>453</v>
      </c>
      <c r="F1104" s="1334">
        <v>2</v>
      </c>
      <c r="G1104" s="1444"/>
      <c r="H1104" s="1290">
        <f>F1104*G1104</f>
        <v>0</v>
      </c>
      <c r="J1104" s="778"/>
      <c r="K1104" s="806"/>
      <c r="M1104" s="123"/>
      <c r="N1104" s="123"/>
      <c r="P1104" s="778"/>
      <c r="Q1104" s="778"/>
      <c r="S1104" s="978"/>
      <c r="T1104" s="978"/>
      <c r="U1104" s="978"/>
      <c r="V1104" s="978"/>
    </row>
    <row r="1105" spans="2:22" s="379" customFormat="1" ht="27" customHeight="1">
      <c r="B1105" s="1341"/>
      <c r="C1105" s="1309" t="s">
        <v>203</v>
      </c>
      <c r="D1105" s="632" t="s">
        <v>1017</v>
      </c>
      <c r="E1105" s="1339" t="s">
        <v>453</v>
      </c>
      <c r="F1105" s="1334">
        <v>1</v>
      </c>
      <c r="G1105" s="1444"/>
      <c r="H1105" s="1290">
        <f>F1105*G1105</f>
        <v>0</v>
      </c>
      <c r="J1105" s="778"/>
      <c r="K1105" s="806"/>
      <c r="M1105" s="123"/>
      <c r="N1105" s="123"/>
      <c r="P1105" s="778"/>
      <c r="Q1105" s="778"/>
      <c r="S1105" s="978"/>
      <c r="T1105" s="978"/>
      <c r="U1105" s="978"/>
      <c r="V1105" s="978"/>
    </row>
    <row r="1106" spans="2:22" s="379" customFormat="1" ht="15" customHeight="1">
      <c r="B1106" s="1341"/>
      <c r="C1106" s="1340"/>
      <c r="D1106" s="1243"/>
      <c r="E1106" s="1339"/>
      <c r="F1106" s="1334"/>
      <c r="G1106" s="1444"/>
      <c r="H1106" s="1290"/>
      <c r="J1106" s="778"/>
      <c r="K1106" s="806"/>
      <c r="M1106" s="123"/>
      <c r="N1106" s="123"/>
      <c r="P1106" s="778"/>
      <c r="Q1106" s="778"/>
      <c r="S1106" s="978"/>
      <c r="T1106" s="978"/>
      <c r="U1106" s="978"/>
      <c r="V1106" s="978"/>
    </row>
    <row r="1107" spans="2:22" s="379" customFormat="1" ht="15" customHeight="1">
      <c r="B1107" s="1130" t="s">
        <v>297</v>
      </c>
      <c r="C1107" s="1309"/>
      <c r="D1107" s="632" t="s">
        <v>392</v>
      </c>
      <c r="E1107" s="1339"/>
      <c r="F1107" s="1334"/>
      <c r="G1107" s="1444"/>
      <c r="H1107" s="1290"/>
      <c r="J1107" s="778"/>
      <c r="K1107" s="806"/>
      <c r="M1107" s="123"/>
      <c r="N1107" s="123"/>
      <c r="P1107" s="778"/>
      <c r="Q1107" s="778"/>
      <c r="S1107" s="978"/>
      <c r="T1107" s="978"/>
      <c r="U1107" s="978"/>
      <c r="V1107" s="978"/>
    </row>
    <row r="1108" spans="2:22" s="379" customFormat="1" ht="25.5">
      <c r="B1108" s="1341"/>
      <c r="C1108" s="1340"/>
      <c r="D1108" s="1243" t="s">
        <v>454</v>
      </c>
      <c r="E1108" s="1339"/>
      <c r="F1108" s="1334"/>
      <c r="G1108" s="1444"/>
      <c r="H1108" s="1290"/>
      <c r="J1108" s="778"/>
      <c r="K1108" s="806"/>
      <c r="M1108" s="123"/>
      <c r="N1108" s="123"/>
      <c r="P1108" s="778"/>
      <c r="Q1108" s="778"/>
      <c r="S1108" s="978"/>
      <c r="T1108" s="978"/>
      <c r="U1108" s="978"/>
      <c r="V1108" s="978"/>
    </row>
    <row r="1109" spans="2:22" s="379" customFormat="1" ht="15" customHeight="1">
      <c r="B1109" s="1341"/>
      <c r="C1109" s="1340"/>
      <c r="D1109" s="633" t="s">
        <v>364</v>
      </c>
      <c r="E1109" s="1339" t="s">
        <v>12</v>
      </c>
      <c r="F1109" s="1334">
        <v>7</v>
      </c>
      <c r="G1109" s="1444"/>
      <c r="H1109" s="1290">
        <f>F1109*G1109</f>
        <v>0</v>
      </c>
      <c r="J1109" s="778"/>
      <c r="K1109" s="806"/>
      <c r="M1109" s="123"/>
      <c r="N1109" s="123"/>
      <c r="P1109" s="778"/>
      <c r="Q1109" s="778"/>
      <c r="S1109" s="978"/>
      <c r="T1109" s="978"/>
      <c r="U1109" s="978"/>
      <c r="V1109" s="978"/>
    </row>
    <row r="1110" spans="2:22" s="379" customFormat="1" ht="15" customHeight="1">
      <c r="B1110" s="1341"/>
      <c r="C1110" s="1340"/>
      <c r="D1110" s="633" t="s">
        <v>344</v>
      </c>
      <c r="E1110" s="1339" t="s">
        <v>12</v>
      </c>
      <c r="F1110" s="1334">
        <v>65</v>
      </c>
      <c r="G1110" s="1444"/>
      <c r="H1110" s="1290">
        <f>F1110*G1110</f>
        <v>0</v>
      </c>
      <c r="J1110" s="778"/>
      <c r="K1110" s="806"/>
      <c r="M1110" s="123"/>
      <c r="N1110" s="123"/>
      <c r="P1110" s="778"/>
      <c r="Q1110" s="778"/>
      <c r="S1110" s="978"/>
      <c r="T1110" s="978"/>
      <c r="U1110" s="978"/>
      <c r="V1110" s="978"/>
    </row>
    <row r="1111" spans="2:22" s="379" customFormat="1" ht="15" customHeight="1">
      <c r="B1111" s="1341"/>
      <c r="C1111" s="1340"/>
      <c r="D1111" s="633"/>
      <c r="E1111" s="1339"/>
      <c r="F1111" s="1334"/>
      <c r="G1111" s="1444"/>
      <c r="H1111" s="1290"/>
      <c r="J1111" s="778"/>
      <c r="K1111" s="806"/>
      <c r="M1111" s="123"/>
      <c r="N1111" s="123"/>
      <c r="P1111" s="778"/>
      <c r="Q1111" s="778"/>
      <c r="S1111" s="978"/>
      <c r="T1111" s="978"/>
      <c r="U1111" s="978"/>
      <c r="V1111" s="978"/>
    </row>
    <row r="1112" spans="2:22" s="379" customFormat="1" ht="15" customHeight="1">
      <c r="B1112" s="1131">
        <f>B1101+0.1</f>
        <v>1.2</v>
      </c>
      <c r="C1112" s="1340"/>
      <c r="D1112" s="1326" t="s">
        <v>455</v>
      </c>
      <c r="E1112" s="1337"/>
      <c r="F1112" s="1334"/>
      <c r="G1112" s="1444"/>
      <c r="H1112" s="1244">
        <f>SUBTOTAL(9,H1113:H1126)</f>
        <v>0</v>
      </c>
      <c r="J1112" s="778"/>
      <c r="K1112" s="806"/>
      <c r="M1112" s="123"/>
      <c r="N1112" s="123"/>
      <c r="P1112" s="778"/>
      <c r="Q1112" s="778"/>
      <c r="S1112" s="978"/>
      <c r="T1112" s="978"/>
      <c r="U1112" s="978"/>
      <c r="V1112" s="978"/>
    </row>
    <row r="1113" spans="2:22" s="379" customFormat="1" ht="15" customHeight="1">
      <c r="B1113" s="1130" t="s">
        <v>416</v>
      </c>
      <c r="C1113" s="1309"/>
      <c r="D1113" s="632" t="s">
        <v>32</v>
      </c>
      <c r="E1113" s="1339"/>
      <c r="F1113" s="1334"/>
      <c r="G1113" s="1444"/>
      <c r="H1113" s="1290"/>
      <c r="J1113" s="778"/>
      <c r="K1113" s="806"/>
      <c r="M1113" s="123"/>
      <c r="N1113" s="123"/>
      <c r="P1113" s="778"/>
      <c r="Q1113" s="778"/>
      <c r="S1113" s="978"/>
      <c r="T1113" s="978"/>
      <c r="U1113" s="978"/>
      <c r="V1113" s="978"/>
    </row>
    <row r="1114" spans="2:22" s="379" customFormat="1" ht="25.5" customHeight="1">
      <c r="B1114" s="1341"/>
      <c r="C1114" s="1340"/>
      <c r="D1114" s="632" t="s">
        <v>456</v>
      </c>
      <c r="E1114" s="1339" t="s">
        <v>453</v>
      </c>
      <c r="F1114" s="1334">
        <v>158</v>
      </c>
      <c r="G1114" s="1444"/>
      <c r="H1114" s="1290">
        <f>F1114*G1114</f>
        <v>0</v>
      </c>
      <c r="J1114" s="778"/>
      <c r="K1114" s="806"/>
      <c r="M1114" s="123"/>
      <c r="N1114" s="123"/>
      <c r="P1114" s="778"/>
      <c r="Q1114" s="778"/>
      <c r="S1114" s="978"/>
      <c r="T1114" s="978"/>
      <c r="U1114" s="978"/>
      <c r="V1114" s="978"/>
    </row>
    <row r="1115" spans="2:22" s="379" customFormat="1" ht="15" customHeight="1">
      <c r="B1115" s="1341"/>
      <c r="C1115" s="1340"/>
      <c r="D1115" s="633"/>
      <c r="E1115" s="1339"/>
      <c r="F1115" s="1334"/>
      <c r="G1115" s="1444"/>
      <c r="H1115" s="1290"/>
      <c r="J1115" s="778"/>
      <c r="K1115" s="806"/>
      <c r="M1115" s="123"/>
      <c r="N1115" s="123"/>
      <c r="P1115" s="778"/>
      <c r="Q1115" s="778"/>
      <c r="S1115" s="978"/>
      <c r="T1115" s="978"/>
      <c r="U1115" s="978"/>
      <c r="V1115" s="978"/>
    </row>
    <row r="1116" spans="2:22" s="379" customFormat="1" ht="15" customHeight="1">
      <c r="B1116" s="1370" t="s">
        <v>623</v>
      </c>
      <c r="C1116" s="1309"/>
      <c r="D1116" s="632" t="s">
        <v>392</v>
      </c>
      <c r="E1116" s="1339"/>
      <c r="F1116" s="1334"/>
      <c r="G1116" s="1444"/>
      <c r="H1116" s="1290"/>
      <c r="J1116" s="778"/>
      <c r="K1116" s="806"/>
      <c r="M1116" s="123"/>
      <c r="N1116" s="123"/>
      <c r="P1116" s="778"/>
      <c r="Q1116" s="778"/>
      <c r="S1116" s="978"/>
      <c r="T1116" s="978"/>
      <c r="U1116" s="978"/>
      <c r="V1116" s="978"/>
    </row>
    <row r="1117" spans="2:22" s="379" customFormat="1" ht="25.5">
      <c r="B1117" s="1341"/>
      <c r="C1117" s="1340"/>
      <c r="D1117" s="1243" t="s">
        <v>454</v>
      </c>
      <c r="E1117" s="1339"/>
      <c r="F1117" s="1334"/>
      <c r="G1117" s="1444"/>
      <c r="H1117" s="1290"/>
      <c r="J1117" s="778"/>
      <c r="K1117" s="806"/>
      <c r="M1117" s="123"/>
      <c r="N1117" s="123"/>
      <c r="P1117" s="778"/>
      <c r="Q1117" s="778"/>
      <c r="S1117" s="978"/>
      <c r="T1117" s="978"/>
      <c r="U1117" s="978"/>
      <c r="V1117" s="978"/>
    </row>
    <row r="1118" spans="2:22" s="379" customFormat="1" ht="15" customHeight="1">
      <c r="B1118" s="1341"/>
      <c r="C1118" s="1340"/>
      <c r="D1118" s="1262" t="s">
        <v>362</v>
      </c>
      <c r="E1118" s="1337" t="s">
        <v>12</v>
      </c>
      <c r="F1118" s="1334">
        <v>4</v>
      </c>
      <c r="G1118" s="1444"/>
      <c r="H1118" s="1290">
        <f t="shared" ref="H1118:H1125" si="28">F1118*G1118</f>
        <v>0</v>
      </c>
      <c r="J1118" s="778"/>
      <c r="K1118" s="806"/>
      <c r="M1118" s="123"/>
      <c r="N1118" s="123"/>
      <c r="P1118" s="778"/>
      <c r="Q1118" s="778"/>
      <c r="S1118" s="978"/>
      <c r="T1118" s="978"/>
      <c r="U1118" s="978"/>
      <c r="V1118" s="978"/>
    </row>
    <row r="1119" spans="2:22" s="379" customFormat="1" ht="15" customHeight="1">
      <c r="B1119" s="1341"/>
      <c r="C1119" s="1340"/>
      <c r="D1119" s="1262" t="s">
        <v>364</v>
      </c>
      <c r="E1119" s="1337" t="s">
        <v>12</v>
      </c>
      <c r="F1119" s="1334">
        <v>9</v>
      </c>
      <c r="G1119" s="1444"/>
      <c r="H1119" s="1290">
        <f t="shared" si="28"/>
        <v>0</v>
      </c>
      <c r="J1119" s="778"/>
      <c r="K1119" s="806"/>
      <c r="M1119" s="123"/>
      <c r="N1119" s="123"/>
      <c r="P1119" s="778"/>
      <c r="Q1119" s="778"/>
      <c r="S1119" s="978"/>
      <c r="T1119" s="978"/>
      <c r="U1119" s="978"/>
      <c r="V1119" s="978"/>
    </row>
    <row r="1120" spans="2:22" s="379" customFormat="1" ht="15" customHeight="1">
      <c r="B1120" s="1341"/>
      <c r="C1120" s="1340"/>
      <c r="D1120" s="1262" t="s">
        <v>343</v>
      </c>
      <c r="E1120" s="1337" t="s">
        <v>12</v>
      </c>
      <c r="F1120" s="1334">
        <v>72</v>
      </c>
      <c r="G1120" s="1444"/>
      <c r="H1120" s="1290">
        <f t="shared" si="28"/>
        <v>0</v>
      </c>
      <c r="J1120" s="778"/>
      <c r="K1120" s="806"/>
      <c r="M1120" s="123"/>
      <c r="N1120" s="123"/>
      <c r="P1120" s="778"/>
      <c r="Q1120" s="778"/>
      <c r="S1120" s="978"/>
      <c r="T1120" s="978"/>
      <c r="U1120" s="978"/>
      <c r="V1120" s="978"/>
    </row>
    <row r="1121" spans="1:22" s="379" customFormat="1" ht="15" customHeight="1">
      <c r="B1121" s="1341"/>
      <c r="C1121" s="1340"/>
      <c r="D1121" s="1262" t="s">
        <v>344</v>
      </c>
      <c r="E1121" s="1337" t="s">
        <v>12</v>
      </c>
      <c r="F1121" s="1334">
        <v>76</v>
      </c>
      <c r="G1121" s="1444"/>
      <c r="H1121" s="1290">
        <f t="shared" si="28"/>
        <v>0</v>
      </c>
      <c r="J1121" s="778"/>
      <c r="K1121" s="806"/>
      <c r="M1121" s="123"/>
      <c r="N1121" s="123"/>
      <c r="P1121" s="778"/>
      <c r="Q1121" s="778"/>
      <c r="S1121" s="978"/>
      <c r="T1121" s="978"/>
      <c r="U1121" s="978"/>
      <c r="V1121" s="978"/>
    </row>
    <row r="1122" spans="1:22" s="379" customFormat="1" ht="15" customHeight="1">
      <c r="B1122" s="1341"/>
      <c r="C1122" s="1340"/>
      <c r="D1122" s="633" t="s">
        <v>345</v>
      </c>
      <c r="E1122" s="1339" t="s">
        <v>12</v>
      </c>
      <c r="F1122" s="1334">
        <v>22</v>
      </c>
      <c r="G1122" s="1444"/>
      <c r="H1122" s="1290">
        <f t="shared" si="28"/>
        <v>0</v>
      </c>
      <c r="J1122" s="778"/>
      <c r="K1122" s="806"/>
      <c r="M1122" s="123"/>
      <c r="N1122" s="123"/>
      <c r="P1122" s="778"/>
      <c r="Q1122" s="778"/>
      <c r="S1122" s="978"/>
      <c r="T1122" s="978"/>
      <c r="U1122" s="978"/>
      <c r="V1122" s="978"/>
    </row>
    <row r="1123" spans="1:22" s="379" customFormat="1" ht="15" customHeight="1">
      <c r="B1123" s="1341"/>
      <c r="C1123" s="1340"/>
      <c r="D1123" s="633" t="s">
        <v>457</v>
      </c>
      <c r="E1123" s="1339" t="s">
        <v>12</v>
      </c>
      <c r="F1123" s="1334">
        <v>57</v>
      </c>
      <c r="G1123" s="1444"/>
      <c r="H1123" s="1290">
        <f t="shared" si="28"/>
        <v>0</v>
      </c>
      <c r="J1123" s="778"/>
      <c r="K1123" s="806"/>
      <c r="M1123" s="123"/>
      <c r="N1123" s="123"/>
      <c r="P1123" s="778"/>
      <c r="Q1123" s="778"/>
      <c r="S1123" s="978"/>
      <c r="T1123" s="978"/>
      <c r="U1123" s="978"/>
      <c r="V1123" s="978"/>
    </row>
    <row r="1124" spans="1:22" s="379" customFormat="1" ht="15" customHeight="1">
      <c r="B1124" s="1341"/>
      <c r="C1124" s="1340"/>
      <c r="D1124" s="633" t="s">
        <v>346</v>
      </c>
      <c r="E1124" s="1339" t="s">
        <v>12</v>
      </c>
      <c r="F1124" s="1334">
        <v>122</v>
      </c>
      <c r="G1124" s="1444"/>
      <c r="H1124" s="1290">
        <f t="shared" si="28"/>
        <v>0</v>
      </c>
      <c r="J1124" s="778"/>
      <c r="K1124" s="806"/>
      <c r="M1124" s="123"/>
      <c r="N1124" s="123"/>
      <c r="P1124" s="778"/>
      <c r="Q1124" s="778"/>
      <c r="S1124" s="978"/>
      <c r="T1124" s="978"/>
      <c r="U1124" s="978"/>
      <c r="V1124" s="978"/>
    </row>
    <row r="1125" spans="1:22" s="355" customFormat="1" ht="18" customHeight="1">
      <c r="A1125" s="14"/>
      <c r="B1125" s="1341"/>
      <c r="C1125" s="1340"/>
      <c r="D1125" s="633" t="s">
        <v>458</v>
      </c>
      <c r="E1125" s="1339" t="s">
        <v>12</v>
      </c>
      <c r="F1125" s="1334">
        <v>365</v>
      </c>
      <c r="G1125" s="1444"/>
      <c r="H1125" s="1290">
        <f t="shared" si="28"/>
        <v>0</v>
      </c>
      <c r="J1125" s="375"/>
      <c r="K1125" s="806"/>
      <c r="M1125" s="375"/>
      <c r="N1125" s="123"/>
      <c r="P1125" s="375"/>
      <c r="Q1125" s="778"/>
      <c r="S1125" s="971"/>
      <c r="T1125" s="971"/>
      <c r="U1125" s="971"/>
      <c r="V1125" s="971"/>
    </row>
    <row r="1126" spans="1:22" s="631" customFormat="1" ht="15" customHeight="1">
      <c r="A1126" s="630"/>
      <c r="B1126" s="1341"/>
      <c r="C1126" s="1340"/>
      <c r="D1126" s="633"/>
      <c r="E1126" s="1339"/>
      <c r="F1126" s="1334"/>
      <c r="G1126" s="1444"/>
      <c r="H1126" s="1290"/>
      <c r="J1126" s="375"/>
      <c r="K1126" s="806"/>
      <c r="M1126" s="375"/>
      <c r="N1126" s="123"/>
      <c r="P1126" s="375"/>
      <c r="Q1126" s="778"/>
      <c r="S1126" s="986"/>
      <c r="T1126" s="986"/>
      <c r="U1126" s="986"/>
      <c r="V1126" s="986"/>
    </row>
    <row r="1127" spans="1:22" s="631" customFormat="1" ht="15" customHeight="1">
      <c r="A1127" s="630"/>
      <c r="B1127" s="1348">
        <v>2</v>
      </c>
      <c r="C1127" s="1347"/>
      <c r="D1127" s="1346" t="s">
        <v>31</v>
      </c>
      <c r="E1127" s="1345"/>
      <c r="F1127" s="1344"/>
      <c r="G1127" s="1443"/>
      <c r="H1127" s="1342">
        <f>SUBTOTAL(9,H1132:H1282)</f>
        <v>0</v>
      </c>
      <c r="J1127" s="375"/>
      <c r="K1127" s="806"/>
      <c r="M1127" s="375"/>
      <c r="N1127" s="123"/>
      <c r="P1127" s="375"/>
      <c r="Q1127" s="778"/>
      <c r="S1127" s="986"/>
      <c r="T1127" s="986"/>
      <c r="U1127" s="986"/>
      <c r="V1127" s="986"/>
    </row>
    <row r="1128" spans="1:22" s="631" customFormat="1" ht="15" customHeight="1">
      <c r="A1128" s="630"/>
      <c r="B1128" s="1131">
        <f>B1127+0.1</f>
        <v>2.1</v>
      </c>
      <c r="C1128" s="1320"/>
      <c r="D1128" s="1326" t="s">
        <v>466</v>
      </c>
      <c r="E1128" s="1314"/>
      <c r="F1128" s="1314"/>
      <c r="G1128" s="1444"/>
      <c r="H1128" s="1244">
        <f>SUBTOTAL(9,H1130:H1164)</f>
        <v>0</v>
      </c>
      <c r="J1128" s="375"/>
      <c r="K1128" s="806"/>
      <c r="M1128" s="375"/>
      <c r="N1128" s="123"/>
      <c r="P1128" s="375"/>
      <c r="Q1128" s="778"/>
      <c r="S1128" s="986"/>
      <c r="T1128" s="986"/>
      <c r="U1128" s="986"/>
      <c r="V1128" s="986"/>
    </row>
    <row r="1129" spans="1:22" s="631" customFormat="1" ht="15" customHeight="1">
      <c r="A1129" s="630"/>
      <c r="B1129" s="1115" t="s">
        <v>210</v>
      </c>
      <c r="C1129" s="1340"/>
      <c r="D1129" s="632" t="s">
        <v>467</v>
      </c>
      <c r="E1129" s="1314"/>
      <c r="F1129" s="1314"/>
      <c r="G1129" s="1444"/>
      <c r="H1129" s="1244">
        <f>SUBTOTAL(9,H1131:H1139)</f>
        <v>0</v>
      </c>
      <c r="J1129" s="375"/>
      <c r="K1129" s="806"/>
      <c r="M1129" s="375"/>
      <c r="N1129" s="123"/>
      <c r="P1129" s="375"/>
      <c r="Q1129" s="778"/>
      <c r="S1129" s="986"/>
      <c r="T1129" s="986"/>
      <c r="U1129" s="986"/>
      <c r="V1129" s="986"/>
    </row>
    <row r="1130" spans="1:22" s="631" customFormat="1" ht="15" customHeight="1">
      <c r="A1130" s="630"/>
      <c r="B1130" s="1131"/>
      <c r="C1130" s="1309" t="s">
        <v>39</v>
      </c>
      <c r="D1130" s="632" t="s">
        <v>392</v>
      </c>
      <c r="E1130" s="1314"/>
      <c r="F1130" s="1314"/>
      <c r="G1130" s="1444"/>
      <c r="H1130" s="1244"/>
      <c r="J1130" s="375"/>
      <c r="K1130" s="806"/>
      <c r="M1130" s="375"/>
      <c r="N1130" s="123"/>
      <c r="P1130" s="375"/>
      <c r="Q1130" s="778"/>
      <c r="S1130" s="986"/>
      <c r="T1130" s="986"/>
      <c r="U1130" s="986"/>
      <c r="V1130" s="986"/>
    </row>
    <row r="1131" spans="1:22" s="631" customFormat="1" ht="15" customHeight="1">
      <c r="A1131" s="630"/>
      <c r="B1131" s="1131"/>
      <c r="C1131" s="1340"/>
      <c r="D1131" s="1243" t="s">
        <v>468</v>
      </c>
      <c r="E1131" s="1314"/>
      <c r="F1131" s="1314"/>
      <c r="G1131" s="1444"/>
      <c r="H1131" s="1244"/>
      <c r="J1131" s="375"/>
      <c r="K1131" s="806"/>
      <c r="M1131" s="375"/>
      <c r="N1131" s="123"/>
      <c r="P1131" s="375"/>
      <c r="Q1131" s="778"/>
      <c r="S1131" s="986"/>
      <c r="T1131" s="986"/>
      <c r="U1131" s="986"/>
      <c r="V1131" s="986"/>
    </row>
    <row r="1132" spans="1:22" s="631" customFormat="1" ht="15" customHeight="1">
      <c r="A1132" s="630"/>
      <c r="B1132" s="1131"/>
      <c r="C1132" s="1320"/>
      <c r="D1132" s="633" t="s">
        <v>457</v>
      </c>
      <c r="E1132" s="1339" t="s">
        <v>12</v>
      </c>
      <c r="F1132" s="1314">
        <v>6</v>
      </c>
      <c r="G1132" s="1444"/>
      <c r="H1132" s="1260">
        <f>F1132*G1132</f>
        <v>0</v>
      </c>
      <c r="J1132" s="375"/>
      <c r="K1132" s="806"/>
      <c r="M1132" s="375"/>
      <c r="N1132" s="123"/>
      <c r="P1132" s="375"/>
      <c r="Q1132" s="778"/>
      <c r="S1132" s="986"/>
      <c r="T1132" s="986"/>
      <c r="U1132" s="986"/>
      <c r="V1132" s="986"/>
    </row>
    <row r="1133" spans="1:22" s="631" customFormat="1" ht="15" customHeight="1">
      <c r="A1133" s="630"/>
      <c r="B1133" s="1131"/>
      <c r="C1133" s="1320"/>
      <c r="D1133" s="633" t="s">
        <v>346</v>
      </c>
      <c r="E1133" s="1339" t="s">
        <v>12</v>
      </c>
      <c r="F1133" s="1314">
        <v>6</v>
      </c>
      <c r="G1133" s="1444"/>
      <c r="H1133" s="1260">
        <f>F1133*G1133</f>
        <v>0</v>
      </c>
      <c r="J1133" s="375"/>
      <c r="K1133" s="806"/>
      <c r="M1133" s="375"/>
      <c r="N1133" s="123"/>
      <c r="P1133" s="375"/>
      <c r="Q1133" s="778"/>
      <c r="S1133" s="986"/>
      <c r="T1133" s="986"/>
      <c r="U1133" s="986"/>
      <c r="V1133" s="986"/>
    </row>
    <row r="1134" spans="1:22" s="631" customFormat="1" ht="15" customHeight="1">
      <c r="A1134" s="630"/>
      <c r="B1134" s="1131"/>
      <c r="C1134" s="1320"/>
      <c r="D1134" s="633" t="s">
        <v>458</v>
      </c>
      <c r="E1134" s="1339" t="s">
        <v>12</v>
      </c>
      <c r="F1134" s="1314">
        <v>6</v>
      </c>
      <c r="G1134" s="1444"/>
      <c r="H1134" s="1260">
        <f>F1134*G1134</f>
        <v>0</v>
      </c>
      <c r="J1134" s="375"/>
      <c r="K1134" s="806"/>
      <c r="M1134" s="375"/>
      <c r="N1134" s="123"/>
      <c r="P1134" s="375"/>
      <c r="Q1134" s="778"/>
      <c r="S1134" s="986"/>
      <c r="T1134" s="986"/>
      <c r="U1134" s="986"/>
      <c r="V1134" s="986"/>
    </row>
    <row r="1135" spans="1:22" s="631" customFormat="1" ht="15" customHeight="1">
      <c r="A1135" s="630"/>
      <c r="B1135" s="1131"/>
      <c r="C1135" s="1320"/>
      <c r="D1135" s="633" t="s">
        <v>469</v>
      </c>
      <c r="E1135" s="1339" t="s">
        <v>12</v>
      </c>
      <c r="F1135" s="1314">
        <v>57</v>
      </c>
      <c r="G1135" s="1444"/>
      <c r="H1135" s="1260">
        <f>F1135*G1135</f>
        <v>0</v>
      </c>
      <c r="J1135" s="375"/>
      <c r="K1135" s="806"/>
      <c r="M1135" s="375"/>
      <c r="N1135" s="123"/>
      <c r="P1135" s="375"/>
      <c r="Q1135" s="778"/>
      <c r="S1135" s="986"/>
      <c r="T1135" s="986"/>
      <c r="U1135" s="986"/>
      <c r="V1135" s="986"/>
    </row>
    <row r="1136" spans="1:22" s="631" customFormat="1" ht="15" customHeight="1">
      <c r="A1136" s="630"/>
      <c r="B1136" s="1131"/>
      <c r="C1136" s="1320"/>
      <c r="D1136" s="633" t="s">
        <v>470</v>
      </c>
      <c r="E1136" s="1339" t="s">
        <v>12</v>
      </c>
      <c r="F1136" s="1314">
        <v>37</v>
      </c>
      <c r="G1136" s="1444"/>
      <c r="H1136" s="1260">
        <f>F1136*G1136</f>
        <v>0</v>
      </c>
      <c r="J1136" s="375"/>
      <c r="K1136" s="806"/>
      <c r="M1136" s="375"/>
      <c r="N1136" s="123"/>
      <c r="P1136" s="375"/>
      <c r="Q1136" s="778"/>
      <c r="S1136" s="986"/>
      <c r="T1136" s="986"/>
      <c r="U1136" s="986"/>
      <c r="V1136" s="986"/>
    </row>
    <row r="1137" spans="1:22" s="631" customFormat="1" ht="15" customHeight="1">
      <c r="A1137" s="630"/>
      <c r="B1137" s="1131"/>
      <c r="C1137" s="1320"/>
      <c r="D1137" s="1326"/>
      <c r="E1137" s="1314"/>
      <c r="F1137" s="1314"/>
      <c r="G1137" s="1444"/>
      <c r="H1137" s="1244"/>
      <c r="J1137" s="375"/>
      <c r="K1137" s="806"/>
      <c r="M1137" s="375"/>
      <c r="N1137" s="123"/>
      <c r="P1137" s="375"/>
      <c r="Q1137" s="778"/>
      <c r="S1137" s="986"/>
      <c r="T1137" s="986"/>
      <c r="U1137" s="986"/>
      <c r="V1137" s="986"/>
    </row>
    <row r="1138" spans="1:22" s="631" customFormat="1" ht="15" customHeight="1">
      <c r="A1138" s="630"/>
      <c r="B1138" s="1131"/>
      <c r="C1138" s="1309" t="s">
        <v>35</v>
      </c>
      <c r="D1138" s="632" t="s">
        <v>471</v>
      </c>
      <c r="E1138" s="1314"/>
      <c r="F1138" s="1314"/>
      <c r="G1138" s="1444"/>
      <c r="H1138" s="1244"/>
      <c r="J1138" s="375"/>
      <c r="K1138" s="806"/>
      <c r="M1138" s="375"/>
      <c r="N1138" s="123"/>
      <c r="P1138" s="375"/>
      <c r="Q1138" s="778"/>
      <c r="S1138" s="986"/>
      <c r="T1138" s="986"/>
      <c r="U1138" s="986"/>
      <c r="V1138" s="986"/>
    </row>
    <row r="1139" spans="1:22" s="631" customFormat="1" ht="15" customHeight="1">
      <c r="A1139" s="630"/>
      <c r="B1139" s="1131"/>
      <c r="C1139" s="1340"/>
      <c r="D1139" s="633" t="s">
        <v>570</v>
      </c>
      <c r="E1139" s="1315" t="s">
        <v>0</v>
      </c>
      <c r="F1139" s="1314">
        <v>1</v>
      </c>
      <c r="G1139" s="1444"/>
      <c r="H1139" s="1260">
        <f>F1139*G1139</f>
        <v>0</v>
      </c>
      <c r="J1139" s="375"/>
      <c r="K1139" s="806"/>
      <c r="M1139" s="375"/>
      <c r="N1139" s="123"/>
      <c r="P1139" s="375"/>
      <c r="Q1139" s="778"/>
      <c r="S1139" s="986"/>
      <c r="T1139" s="986"/>
      <c r="U1139" s="986"/>
      <c r="V1139" s="986"/>
    </row>
    <row r="1140" spans="1:22" s="631" customFormat="1" ht="15" customHeight="1">
      <c r="A1140" s="630"/>
      <c r="B1140" s="1131"/>
      <c r="C1140" s="1340"/>
      <c r="D1140" s="857"/>
      <c r="E1140" s="1315"/>
      <c r="F1140" s="1314"/>
      <c r="G1140" s="1444"/>
      <c r="H1140" s="1244"/>
      <c r="J1140" s="375"/>
      <c r="K1140" s="806"/>
      <c r="M1140" s="375"/>
      <c r="N1140" s="123"/>
      <c r="P1140" s="375"/>
      <c r="Q1140" s="778"/>
      <c r="S1140" s="986"/>
      <c r="T1140" s="986"/>
      <c r="U1140" s="986"/>
      <c r="V1140" s="986"/>
    </row>
    <row r="1141" spans="1:22" s="631" customFormat="1" ht="27" customHeight="1">
      <c r="A1141" s="630"/>
      <c r="B1141" s="1115" t="s">
        <v>227</v>
      </c>
      <c r="C1141" s="1340"/>
      <c r="D1141" s="632" t="s">
        <v>473</v>
      </c>
      <c r="E1141" s="1339"/>
      <c r="F1141" s="1334"/>
      <c r="G1141" s="1444"/>
      <c r="H1141" s="1244">
        <f>SUBTOTAL(9,H1142:H1159)</f>
        <v>0</v>
      </c>
      <c r="J1141" s="375"/>
      <c r="K1141" s="806"/>
      <c r="M1141" s="375"/>
      <c r="N1141" s="123"/>
      <c r="P1141" s="375"/>
      <c r="Q1141" s="778"/>
      <c r="S1141" s="986"/>
      <c r="T1141" s="986"/>
      <c r="U1141" s="986"/>
      <c r="V1141" s="986"/>
    </row>
    <row r="1142" spans="1:22" s="631" customFormat="1" ht="15" customHeight="1">
      <c r="A1142" s="630"/>
      <c r="B1142" s="1341"/>
      <c r="C1142" s="1309" t="s">
        <v>39</v>
      </c>
      <c r="D1142" s="632" t="s">
        <v>474</v>
      </c>
      <c r="E1142" s="1339"/>
      <c r="F1142" s="1334"/>
      <c r="G1142" s="1444"/>
      <c r="H1142" s="1290"/>
      <c r="J1142" s="375"/>
      <c r="K1142" s="806"/>
      <c r="M1142" s="375"/>
      <c r="N1142" s="123"/>
      <c r="P1142" s="375"/>
      <c r="Q1142" s="778"/>
      <c r="S1142" s="986"/>
      <c r="T1142" s="986"/>
      <c r="U1142" s="986"/>
      <c r="V1142" s="986"/>
    </row>
    <row r="1143" spans="1:22" s="631" customFormat="1" ht="25.5">
      <c r="A1143" s="630"/>
      <c r="B1143" s="1341"/>
      <c r="C1143" s="1340"/>
      <c r="D1143" s="1264" t="s">
        <v>550</v>
      </c>
      <c r="E1143" s="1339"/>
      <c r="F1143" s="1334"/>
      <c r="G1143" s="1444"/>
      <c r="H1143" s="1290"/>
      <c r="J1143" s="375"/>
      <c r="K1143" s="806"/>
      <c r="M1143" s="375"/>
      <c r="N1143" s="123"/>
      <c r="P1143" s="375"/>
      <c r="Q1143" s="778"/>
      <c r="S1143" s="986"/>
      <c r="T1143" s="986"/>
      <c r="U1143" s="986"/>
      <c r="V1143" s="986"/>
    </row>
    <row r="1144" spans="1:22" s="631" customFormat="1" ht="15" customHeight="1">
      <c r="A1144" s="630"/>
      <c r="B1144" s="1341"/>
      <c r="C1144" s="1340"/>
      <c r="D1144" s="633" t="s">
        <v>364</v>
      </c>
      <c r="E1144" s="1339" t="s">
        <v>12</v>
      </c>
      <c r="F1144" s="1334">
        <v>29</v>
      </c>
      <c r="G1144" s="1444"/>
      <c r="H1144" s="1290">
        <f>F1144*G1144</f>
        <v>0</v>
      </c>
      <c r="J1144" s="375"/>
      <c r="K1144" s="806"/>
      <c r="M1144" s="375"/>
      <c r="N1144" s="123"/>
      <c r="P1144" s="375"/>
      <c r="Q1144" s="778"/>
      <c r="S1144" s="986"/>
      <c r="T1144" s="986"/>
      <c r="U1144" s="986"/>
      <c r="V1144" s="986"/>
    </row>
    <row r="1145" spans="1:22" s="631" customFormat="1" ht="15" customHeight="1">
      <c r="A1145" s="630"/>
      <c r="B1145" s="1341"/>
      <c r="C1145" s="1309"/>
      <c r="D1145" s="633" t="s">
        <v>343</v>
      </c>
      <c r="E1145" s="1339" t="s">
        <v>12</v>
      </c>
      <c r="F1145" s="1334">
        <v>4</v>
      </c>
      <c r="G1145" s="1444"/>
      <c r="H1145" s="1290">
        <f>F1145*G1145</f>
        <v>0</v>
      </c>
      <c r="J1145" s="375"/>
      <c r="K1145" s="806"/>
      <c r="M1145" s="375"/>
      <c r="N1145" s="123"/>
      <c r="P1145" s="375"/>
      <c r="Q1145" s="778"/>
      <c r="S1145" s="986"/>
      <c r="T1145" s="986"/>
      <c r="U1145" s="986"/>
      <c r="V1145" s="986"/>
    </row>
    <row r="1146" spans="1:22" s="631" customFormat="1" ht="15" customHeight="1">
      <c r="A1146" s="630"/>
      <c r="B1146" s="1341"/>
      <c r="C1146" s="1309"/>
      <c r="D1146" s="633" t="s">
        <v>344</v>
      </c>
      <c r="E1146" s="1339" t="s">
        <v>12</v>
      </c>
      <c r="F1146" s="1334">
        <v>3</v>
      </c>
      <c r="G1146" s="1444"/>
      <c r="H1146" s="1290">
        <f>F1146*G1146</f>
        <v>0</v>
      </c>
      <c r="J1146" s="375"/>
      <c r="K1146" s="806"/>
      <c r="M1146" s="375"/>
      <c r="N1146" s="123"/>
      <c r="P1146" s="375"/>
      <c r="Q1146" s="778"/>
      <c r="S1146" s="986"/>
      <c r="T1146" s="986"/>
      <c r="U1146" s="986"/>
      <c r="V1146" s="986"/>
    </row>
    <row r="1147" spans="1:22" s="631" customFormat="1" ht="15" customHeight="1">
      <c r="A1147" s="630"/>
      <c r="B1147" s="1341"/>
      <c r="C1147" s="1340"/>
      <c r="D1147" s="633" t="s">
        <v>345</v>
      </c>
      <c r="E1147" s="1339" t="s">
        <v>12</v>
      </c>
      <c r="F1147" s="1334">
        <v>4</v>
      </c>
      <c r="G1147" s="1444"/>
      <c r="H1147" s="1290">
        <f>F1147*G1147</f>
        <v>0</v>
      </c>
      <c r="J1147" s="375"/>
      <c r="K1147" s="806"/>
      <c r="M1147" s="375"/>
      <c r="N1147" s="123"/>
      <c r="P1147" s="375"/>
      <c r="Q1147" s="778"/>
      <c r="S1147" s="986"/>
      <c r="T1147" s="986"/>
      <c r="U1147" s="986"/>
      <c r="V1147" s="986"/>
    </row>
    <row r="1148" spans="1:22" s="631" customFormat="1" ht="15" customHeight="1">
      <c r="A1148" s="630"/>
      <c r="B1148" s="1341"/>
      <c r="C1148" s="1340"/>
      <c r="D1148" s="632"/>
      <c r="E1148" s="1339"/>
      <c r="F1148" s="1334"/>
      <c r="G1148" s="1444"/>
      <c r="H1148" s="1290"/>
      <c r="J1148" s="375"/>
      <c r="K1148" s="806"/>
      <c r="M1148" s="375"/>
      <c r="N1148" s="123"/>
      <c r="P1148" s="375"/>
      <c r="Q1148" s="778"/>
      <c r="S1148" s="986"/>
      <c r="T1148" s="986"/>
      <c r="U1148" s="986"/>
      <c r="V1148" s="986"/>
    </row>
    <row r="1149" spans="1:22" s="631" customFormat="1" ht="15" customHeight="1">
      <c r="A1149" s="630"/>
      <c r="B1149" s="1341"/>
      <c r="C1149" s="1309" t="s">
        <v>35</v>
      </c>
      <c r="D1149" s="632" t="s">
        <v>477</v>
      </c>
      <c r="E1149" s="1339"/>
      <c r="F1149" s="1334"/>
      <c r="G1149" s="1444"/>
      <c r="H1149" s="1290"/>
      <c r="J1149" s="375"/>
      <c r="K1149" s="806"/>
      <c r="M1149" s="375"/>
      <c r="N1149" s="123"/>
      <c r="P1149" s="375"/>
      <c r="Q1149" s="778"/>
      <c r="S1149" s="986"/>
      <c r="T1149" s="986"/>
      <c r="U1149" s="986"/>
      <c r="V1149" s="986"/>
    </row>
    <row r="1150" spans="1:22" s="631" customFormat="1" ht="15" customHeight="1">
      <c r="A1150" s="630"/>
      <c r="B1150" s="1341"/>
      <c r="C1150" s="1340"/>
      <c r="D1150" s="633" t="s">
        <v>364</v>
      </c>
      <c r="E1150" s="1339" t="s">
        <v>12</v>
      </c>
      <c r="F1150" s="1334">
        <v>5</v>
      </c>
      <c r="G1150" s="1444"/>
      <c r="H1150" s="1290">
        <f>F1150*G1150</f>
        <v>0</v>
      </c>
      <c r="J1150" s="375"/>
      <c r="K1150" s="806"/>
      <c r="M1150" s="375"/>
      <c r="N1150" s="123"/>
      <c r="P1150" s="375"/>
      <c r="Q1150" s="778"/>
      <c r="S1150" s="986"/>
      <c r="T1150" s="986"/>
      <c r="U1150" s="986"/>
      <c r="V1150" s="986"/>
    </row>
    <row r="1151" spans="1:22" s="631" customFormat="1" ht="15" customHeight="1">
      <c r="A1151" s="630"/>
      <c r="B1151" s="1341"/>
      <c r="C1151" s="1309"/>
      <c r="D1151" s="633" t="s">
        <v>344</v>
      </c>
      <c r="E1151" s="1339" t="s">
        <v>12</v>
      </c>
      <c r="F1151" s="1334">
        <v>4</v>
      </c>
      <c r="G1151" s="1444"/>
      <c r="H1151" s="1290">
        <f>F1151*G1151</f>
        <v>0</v>
      </c>
      <c r="J1151" s="375"/>
      <c r="K1151" s="806"/>
      <c r="M1151" s="375"/>
      <c r="N1151" s="123"/>
      <c r="P1151" s="375"/>
      <c r="Q1151" s="778"/>
      <c r="S1151" s="986"/>
      <c r="T1151" s="986"/>
      <c r="U1151" s="986"/>
      <c r="V1151" s="986"/>
    </row>
    <row r="1152" spans="1:22" s="631" customFormat="1" ht="15" customHeight="1">
      <c r="A1152" s="630"/>
      <c r="B1152" s="1341"/>
      <c r="C1152" s="1309"/>
      <c r="D1152" s="633" t="s">
        <v>345</v>
      </c>
      <c r="E1152" s="1339" t="s">
        <v>12</v>
      </c>
      <c r="F1152" s="1334">
        <v>37</v>
      </c>
      <c r="G1152" s="1444"/>
      <c r="H1152" s="1290">
        <f>F1152*G1152</f>
        <v>0</v>
      </c>
      <c r="J1152" s="375"/>
      <c r="K1152" s="806"/>
      <c r="M1152" s="375"/>
      <c r="N1152" s="123"/>
      <c r="P1152" s="375"/>
      <c r="Q1152" s="778"/>
      <c r="S1152" s="986"/>
      <c r="T1152" s="986"/>
      <c r="U1152" s="986"/>
      <c r="V1152" s="986"/>
    </row>
    <row r="1153" spans="1:22" s="631" customFormat="1" ht="24.75" customHeight="1">
      <c r="A1153" s="630"/>
      <c r="B1153" s="1341"/>
      <c r="C1153" s="1309"/>
      <c r="D1153" s="632"/>
      <c r="E1153" s="1339"/>
      <c r="F1153" s="1334"/>
      <c r="G1153" s="1444"/>
      <c r="H1153" s="1290"/>
      <c r="J1153" s="375"/>
      <c r="K1153" s="806"/>
      <c r="M1153" s="375"/>
      <c r="N1153" s="123"/>
      <c r="P1153" s="375"/>
      <c r="Q1153" s="778"/>
      <c r="S1153" s="986"/>
      <c r="T1153" s="986"/>
      <c r="U1153" s="986"/>
      <c r="V1153" s="986"/>
    </row>
    <row r="1154" spans="1:22" s="631" customFormat="1" ht="15" customHeight="1">
      <c r="A1154" s="630"/>
      <c r="B1154" s="1341"/>
      <c r="C1154" s="1309" t="s">
        <v>203</v>
      </c>
      <c r="D1154" s="632" t="s">
        <v>478</v>
      </c>
      <c r="E1154" s="1339"/>
      <c r="F1154" s="1334"/>
      <c r="G1154" s="1444"/>
      <c r="H1154" s="1290"/>
      <c r="J1154" s="375"/>
      <c r="K1154" s="806"/>
      <c r="M1154" s="375"/>
      <c r="N1154" s="123"/>
      <c r="P1154" s="375"/>
      <c r="Q1154" s="778"/>
      <c r="S1154" s="986"/>
      <c r="T1154" s="986"/>
      <c r="U1154" s="986"/>
      <c r="V1154" s="986"/>
    </row>
    <row r="1155" spans="1:22" s="631" customFormat="1" ht="25.5">
      <c r="A1155" s="630"/>
      <c r="B1155" s="1341"/>
      <c r="C1155" s="1340"/>
      <c r="D1155" s="1264" t="s">
        <v>479</v>
      </c>
      <c r="E1155" s="1339"/>
      <c r="F1155" s="1334"/>
      <c r="G1155" s="1444"/>
      <c r="H1155" s="1290"/>
      <c r="J1155" s="375"/>
      <c r="K1155" s="806"/>
      <c r="M1155" s="375"/>
      <c r="N1155" s="123"/>
      <c r="P1155" s="375"/>
      <c r="Q1155" s="778"/>
      <c r="S1155" s="986"/>
      <c r="T1155" s="986"/>
      <c r="U1155" s="986"/>
      <c r="V1155" s="986"/>
    </row>
    <row r="1156" spans="1:22" s="631" customFormat="1" ht="15" customHeight="1">
      <c r="A1156" s="630"/>
      <c r="B1156" s="1341"/>
      <c r="C1156" s="1340"/>
      <c r="D1156" s="633" t="s">
        <v>364</v>
      </c>
      <c r="E1156" s="1339" t="s">
        <v>12</v>
      </c>
      <c r="F1156" s="1334">
        <v>4</v>
      </c>
      <c r="G1156" s="1444"/>
      <c r="H1156" s="1290">
        <f>F1156*G1156</f>
        <v>0</v>
      </c>
      <c r="J1156" s="375"/>
      <c r="K1156" s="806"/>
      <c r="M1156" s="375"/>
      <c r="N1156" s="123"/>
      <c r="P1156" s="375"/>
      <c r="Q1156" s="778"/>
      <c r="S1156" s="986"/>
      <c r="T1156" s="986"/>
      <c r="U1156" s="986"/>
      <c r="V1156" s="986"/>
    </row>
    <row r="1157" spans="1:22" s="631" customFormat="1" ht="15" customHeight="1">
      <c r="A1157" s="630"/>
      <c r="B1157" s="1341"/>
      <c r="C1157" s="1340"/>
      <c r="D1157" s="633" t="s">
        <v>345</v>
      </c>
      <c r="E1157" s="1339" t="s">
        <v>12</v>
      </c>
      <c r="F1157" s="1334">
        <v>22</v>
      </c>
      <c r="G1157" s="1444"/>
      <c r="H1157" s="1290">
        <f>F1157*G1157</f>
        <v>0</v>
      </c>
      <c r="J1157" s="375"/>
      <c r="K1157" s="806"/>
      <c r="M1157" s="375"/>
      <c r="N1157" s="123"/>
      <c r="P1157" s="375"/>
      <c r="Q1157" s="778"/>
      <c r="S1157" s="986"/>
      <c r="T1157" s="986"/>
      <c r="U1157" s="986"/>
      <c r="V1157" s="986"/>
    </row>
    <row r="1158" spans="1:22" s="631" customFormat="1" ht="15" customHeight="1">
      <c r="A1158" s="630"/>
      <c r="B1158" s="1341"/>
      <c r="C1158" s="1340"/>
      <c r="D1158" s="633" t="s">
        <v>457</v>
      </c>
      <c r="E1158" s="1339" t="s">
        <v>12</v>
      </c>
      <c r="F1158" s="1334">
        <v>34</v>
      </c>
      <c r="G1158" s="1444"/>
      <c r="H1158" s="1290">
        <f>F1158*G1158</f>
        <v>0</v>
      </c>
      <c r="J1158" s="375"/>
      <c r="K1158" s="806"/>
      <c r="M1158" s="375"/>
      <c r="N1158" s="123"/>
      <c r="P1158" s="375"/>
      <c r="Q1158" s="778"/>
      <c r="S1158" s="986"/>
      <c r="T1158" s="986"/>
      <c r="U1158" s="986"/>
      <c r="V1158" s="986"/>
    </row>
    <row r="1159" spans="1:22" s="6" customFormat="1" ht="12.75">
      <c r="B1159" s="1341"/>
      <c r="C1159" s="1340"/>
      <c r="D1159" s="633" t="s">
        <v>346</v>
      </c>
      <c r="E1159" s="1339" t="s">
        <v>12</v>
      </c>
      <c r="F1159" s="1334">
        <v>12</v>
      </c>
      <c r="G1159" s="1444"/>
      <c r="H1159" s="1290">
        <f>F1159*G1159</f>
        <v>0</v>
      </c>
      <c r="I1159" s="16"/>
      <c r="J1159" s="806"/>
      <c r="K1159" s="806"/>
      <c r="M1159" s="375"/>
      <c r="N1159" s="123"/>
      <c r="P1159" s="882"/>
      <c r="Q1159" s="778"/>
      <c r="S1159" s="983"/>
      <c r="T1159" s="983"/>
      <c r="U1159" s="983"/>
      <c r="V1159" s="983"/>
    </row>
    <row r="1160" spans="1:22" s="494" customFormat="1" ht="15" customHeight="1">
      <c r="B1160" s="1131"/>
      <c r="C1160" s="1320"/>
      <c r="D1160" s="1326"/>
      <c r="E1160" s="1314"/>
      <c r="F1160" s="1314"/>
      <c r="G1160" s="1444"/>
      <c r="H1160" s="1244"/>
      <c r="I1160" s="10"/>
      <c r="J1160" s="784"/>
      <c r="K1160" s="806"/>
      <c r="L1160" s="636"/>
      <c r="M1160" s="121"/>
      <c r="N1160" s="123"/>
      <c r="O1160" s="636"/>
      <c r="P1160" s="908"/>
      <c r="Q1160" s="778"/>
      <c r="R1160" s="636"/>
      <c r="S1160" s="988"/>
      <c r="T1160" s="988"/>
      <c r="U1160" s="988"/>
      <c r="V1160" s="988"/>
    </row>
    <row r="1161" spans="1:22" s="494" customFormat="1" ht="15" customHeight="1">
      <c r="B1161" s="1369">
        <f>+B1128+0.1</f>
        <v>2.2000000000000002</v>
      </c>
      <c r="C1161" s="1309"/>
      <c r="D1161" s="1338" t="s">
        <v>70</v>
      </c>
      <c r="E1161" s="1337"/>
      <c r="F1161" s="1334"/>
      <c r="G1161" s="1444"/>
      <c r="H1161" s="1244">
        <f>SUBTOTAL(9,H1163:H1164)</f>
        <v>0</v>
      </c>
      <c r="I1161" s="10"/>
      <c r="J1161" s="784"/>
      <c r="K1161" s="806"/>
      <c r="L1161" s="636"/>
      <c r="M1161" s="121"/>
      <c r="N1161" s="123"/>
      <c r="O1161" s="636"/>
      <c r="P1161" s="908"/>
      <c r="Q1161" s="778"/>
      <c r="R1161" s="636"/>
      <c r="S1161" s="988"/>
      <c r="T1161" s="988"/>
      <c r="U1161" s="988"/>
      <c r="V1161" s="988"/>
    </row>
    <row r="1162" spans="1:22" s="494" customFormat="1" ht="15" customHeight="1">
      <c r="B1162" s="1292"/>
      <c r="C1162" s="1309" t="s">
        <v>39</v>
      </c>
      <c r="D1162" s="1336" t="s">
        <v>480</v>
      </c>
      <c r="E1162" s="1315"/>
      <c r="F1162" s="1334"/>
      <c r="G1162" s="1444"/>
      <c r="H1162" s="1244"/>
      <c r="I1162" s="10"/>
      <c r="J1162" s="784"/>
      <c r="K1162" s="806"/>
      <c r="L1162" s="636"/>
      <c r="M1162" s="121"/>
      <c r="N1162" s="123"/>
      <c r="O1162" s="636"/>
      <c r="P1162" s="908"/>
      <c r="Q1162" s="778"/>
      <c r="R1162" s="636"/>
      <c r="S1162" s="988"/>
      <c r="T1162" s="988"/>
      <c r="U1162" s="988"/>
      <c r="V1162" s="988"/>
    </row>
    <row r="1163" spans="1:22" s="8" customFormat="1" ht="15" customHeight="1">
      <c r="A1163" s="4"/>
      <c r="B1163" s="1292"/>
      <c r="C1163" s="1309"/>
      <c r="D1163" s="1335" t="s">
        <v>481</v>
      </c>
      <c r="E1163" s="1315" t="s">
        <v>0</v>
      </c>
      <c r="F1163" s="1334">
        <v>3</v>
      </c>
      <c r="G1163" s="1444"/>
      <c r="H1163" s="1260">
        <f>F1163*G1163</f>
        <v>0</v>
      </c>
      <c r="I1163" s="5"/>
      <c r="J1163" s="777"/>
      <c r="K1163" s="806"/>
      <c r="M1163" s="123"/>
      <c r="N1163" s="123"/>
      <c r="P1163" s="902"/>
      <c r="Q1163" s="778"/>
      <c r="S1163" s="976"/>
      <c r="T1163" s="976"/>
      <c r="U1163" s="976"/>
      <c r="V1163" s="976"/>
    </row>
    <row r="1164" spans="1:22" s="494" customFormat="1" ht="15" customHeight="1">
      <c r="B1164" s="1292"/>
      <c r="C1164" s="1309"/>
      <c r="D1164" s="1335" t="s">
        <v>482</v>
      </c>
      <c r="E1164" s="1315" t="s">
        <v>0</v>
      </c>
      <c r="F1164" s="1334">
        <v>1</v>
      </c>
      <c r="G1164" s="1444"/>
      <c r="H1164" s="1260">
        <f>F1164*G1164</f>
        <v>0</v>
      </c>
      <c r="I1164" s="10"/>
      <c r="J1164" s="784"/>
      <c r="K1164" s="806"/>
      <c r="L1164" s="636"/>
      <c r="M1164" s="121"/>
      <c r="N1164" s="123"/>
      <c r="O1164" s="636"/>
      <c r="P1164" s="908"/>
      <c r="Q1164" s="778"/>
      <c r="R1164" s="636"/>
      <c r="S1164" s="988"/>
      <c r="T1164" s="988"/>
      <c r="U1164" s="988"/>
      <c r="V1164" s="988"/>
    </row>
    <row r="1165" spans="1:22" s="631" customFormat="1" ht="15" customHeight="1">
      <c r="A1165" s="630"/>
      <c r="B1165" s="1368"/>
      <c r="C1165" s="1367"/>
      <c r="D1165" s="1366"/>
      <c r="E1165" s="1365"/>
      <c r="F1165" s="1364"/>
      <c r="G1165" s="1448"/>
      <c r="H1165" s="1362"/>
      <c r="J1165" s="375"/>
      <c r="K1165" s="806"/>
      <c r="M1165" s="375"/>
      <c r="N1165" s="123"/>
      <c r="P1165" s="375"/>
      <c r="Q1165" s="778"/>
      <c r="S1165" s="986"/>
      <c r="T1165" s="986"/>
      <c r="U1165" s="986"/>
      <c r="V1165" s="986"/>
    </row>
    <row r="1166" spans="1:22" s="631" customFormat="1" ht="15.75" customHeight="1">
      <c r="A1166" s="630"/>
      <c r="B1166" s="1292">
        <f>B1161+0.1</f>
        <v>2.2999999999999998</v>
      </c>
      <c r="C1166" s="1320"/>
      <c r="D1166" s="1326" t="s">
        <v>484</v>
      </c>
      <c r="E1166" s="1291"/>
      <c r="F1166" s="1316"/>
      <c r="G1166" s="1444"/>
      <c r="H1166" s="1244">
        <f>SUBTOTAL(9,H1168:H1193)</f>
        <v>0</v>
      </c>
      <c r="J1166" s="375"/>
      <c r="K1166" s="806"/>
      <c r="M1166" s="375"/>
      <c r="N1166" s="123"/>
      <c r="P1166" s="375"/>
      <c r="Q1166" s="778"/>
      <c r="S1166" s="986"/>
      <c r="T1166" s="986"/>
      <c r="U1166" s="986"/>
      <c r="V1166" s="986"/>
    </row>
    <row r="1167" spans="1:22" s="655" customFormat="1" ht="25.5">
      <c r="B1167" s="651"/>
      <c r="C1167" s="855"/>
      <c r="D1167" s="1329" t="s">
        <v>485</v>
      </c>
      <c r="E1167" s="652"/>
      <c r="F1167" s="653"/>
      <c r="G1167" s="644"/>
      <c r="H1167" s="652"/>
      <c r="J1167" s="1"/>
      <c r="K1167" s="806"/>
      <c r="M1167" s="1"/>
      <c r="N1167" s="123"/>
      <c r="P1167" s="910"/>
      <c r="Q1167" s="778"/>
      <c r="S1167" s="992"/>
      <c r="T1167" s="992"/>
      <c r="U1167" s="992"/>
      <c r="V1167" s="992"/>
    </row>
    <row r="1168" spans="1:22" s="631" customFormat="1" ht="12.75">
      <c r="A1168" s="630"/>
      <c r="B1168" s="1115" t="s">
        <v>502</v>
      </c>
      <c r="C1168" s="1309"/>
      <c r="D1168" s="1306" t="s">
        <v>492</v>
      </c>
      <c r="E1168" s="1315"/>
      <c r="F1168" s="1314"/>
      <c r="G1168" s="1444"/>
      <c r="H1168" s="1244"/>
      <c r="J1168" s="375"/>
      <c r="K1168" s="806"/>
      <c r="M1168" s="375"/>
      <c r="N1168" s="123"/>
      <c r="P1168" s="375"/>
      <c r="Q1168" s="778"/>
      <c r="S1168" s="986"/>
      <c r="T1168" s="986"/>
      <c r="U1168" s="986"/>
      <c r="V1168" s="986"/>
    </row>
    <row r="1169" spans="1:22" s="631" customFormat="1" ht="12.75">
      <c r="A1169" s="630"/>
      <c r="B1169" s="1115"/>
      <c r="C1169" s="1309" t="s">
        <v>39</v>
      </c>
      <c r="D1169" s="1361" t="s">
        <v>884</v>
      </c>
      <c r="E1169" s="1315" t="s">
        <v>5</v>
      </c>
      <c r="F1169" s="1314">
        <v>1</v>
      </c>
      <c r="G1169" s="1444"/>
      <c r="H1169" s="1290">
        <f>F1169*G1169</f>
        <v>0</v>
      </c>
      <c r="J1169" s="375"/>
      <c r="K1169" s="806"/>
      <c r="M1169" s="375"/>
      <c r="N1169" s="123"/>
      <c r="P1169" s="375"/>
      <c r="Q1169" s="778"/>
      <c r="S1169" s="986"/>
      <c r="T1169" s="986"/>
      <c r="U1169" s="986"/>
      <c r="V1169" s="986"/>
    </row>
    <row r="1170" spans="1:22" s="631" customFormat="1" ht="12.75">
      <c r="A1170" s="630"/>
      <c r="B1170" s="1131"/>
      <c r="C1170" s="1320"/>
      <c r="D1170" s="1306" t="s">
        <v>591</v>
      </c>
      <c r="E1170" s="1315"/>
      <c r="F1170" s="1314"/>
      <c r="G1170" s="1444"/>
      <c r="H1170" s="1244"/>
      <c r="J1170" s="375"/>
      <c r="K1170" s="806"/>
      <c r="M1170" s="375"/>
      <c r="N1170" s="123"/>
      <c r="P1170" s="375"/>
      <c r="Q1170" s="778"/>
      <c r="S1170" s="986"/>
      <c r="T1170" s="986"/>
      <c r="U1170" s="986"/>
      <c r="V1170" s="986"/>
    </row>
    <row r="1171" spans="1:22" s="631" customFormat="1" ht="12.75">
      <c r="A1171" s="630"/>
      <c r="B1171" s="1131"/>
      <c r="C1171" s="1320"/>
      <c r="D1171" s="1306" t="s">
        <v>883</v>
      </c>
      <c r="E1171" s="1315"/>
      <c r="F1171" s="1314"/>
      <c r="G1171" s="1444"/>
      <c r="H1171" s="1244"/>
      <c r="J1171" s="375"/>
      <c r="K1171" s="806"/>
      <c r="M1171" s="375"/>
      <c r="N1171" s="123"/>
      <c r="P1171" s="375"/>
      <c r="Q1171" s="778"/>
      <c r="S1171" s="986"/>
      <c r="T1171" s="986"/>
      <c r="U1171" s="986"/>
      <c r="V1171" s="986"/>
    </row>
    <row r="1172" spans="1:22" s="631" customFormat="1" ht="12.75">
      <c r="A1172" s="630"/>
      <c r="B1172" s="1131"/>
      <c r="C1172" s="1320"/>
      <c r="D1172" s="1306" t="s">
        <v>880</v>
      </c>
      <c r="E1172" s="1315"/>
      <c r="F1172" s="1314"/>
      <c r="G1172" s="1444"/>
      <c r="H1172" s="1244"/>
      <c r="J1172" s="375"/>
      <c r="K1172" s="806"/>
      <c r="M1172" s="375"/>
      <c r="N1172" s="123"/>
      <c r="P1172" s="375"/>
      <c r="Q1172" s="778"/>
      <c r="S1172" s="986"/>
      <c r="T1172" s="986"/>
      <c r="U1172" s="986"/>
      <c r="V1172" s="986"/>
    </row>
    <row r="1173" spans="1:22" s="631" customFormat="1" ht="12.75">
      <c r="A1173" s="630"/>
      <c r="B1173" s="1131"/>
      <c r="C1173" s="1320"/>
      <c r="D1173" s="1306"/>
      <c r="E1173" s="1315"/>
      <c r="F1173" s="1314"/>
      <c r="G1173" s="1444"/>
      <c r="H1173" s="1244"/>
      <c r="J1173" s="375"/>
      <c r="K1173" s="806"/>
      <c r="M1173" s="375"/>
      <c r="N1173" s="123"/>
      <c r="P1173" s="375"/>
      <c r="Q1173" s="778"/>
      <c r="S1173" s="986"/>
      <c r="T1173" s="986"/>
      <c r="U1173" s="986"/>
      <c r="V1173" s="986"/>
    </row>
    <row r="1174" spans="1:22" s="631" customFormat="1" ht="12.75">
      <c r="A1174" s="630"/>
      <c r="B1174" s="1115"/>
      <c r="C1174" s="1309" t="s">
        <v>35</v>
      </c>
      <c r="D1174" s="1361" t="s">
        <v>882</v>
      </c>
      <c r="E1174" s="1315" t="s">
        <v>5</v>
      </c>
      <c r="F1174" s="1314">
        <v>1</v>
      </c>
      <c r="G1174" s="1444"/>
      <c r="H1174" s="1290">
        <f>F1174*G1174</f>
        <v>0</v>
      </c>
      <c r="J1174" s="375"/>
      <c r="K1174" s="806"/>
      <c r="M1174" s="375"/>
      <c r="N1174" s="123"/>
      <c r="P1174" s="375"/>
      <c r="Q1174" s="778"/>
      <c r="S1174" s="986"/>
      <c r="T1174" s="986"/>
      <c r="U1174" s="986"/>
      <c r="V1174" s="986"/>
    </row>
    <row r="1175" spans="1:22" s="631" customFormat="1" ht="12.75">
      <c r="A1175" s="630"/>
      <c r="B1175" s="1131"/>
      <c r="C1175" s="1320"/>
      <c r="D1175" s="1306" t="s">
        <v>881</v>
      </c>
      <c r="E1175" s="1315"/>
      <c r="F1175" s="1314"/>
      <c r="G1175" s="1444"/>
      <c r="H1175" s="1244"/>
      <c r="J1175" s="375"/>
      <c r="K1175" s="806"/>
      <c r="M1175" s="375"/>
      <c r="N1175" s="123"/>
      <c r="P1175" s="375"/>
      <c r="Q1175" s="778"/>
      <c r="S1175" s="986"/>
      <c r="T1175" s="986"/>
      <c r="U1175" s="986"/>
      <c r="V1175" s="986"/>
    </row>
    <row r="1176" spans="1:22" s="631" customFormat="1" ht="12.75">
      <c r="A1176" s="630"/>
      <c r="B1176" s="1131"/>
      <c r="C1176" s="1320"/>
      <c r="D1176" s="1306" t="s">
        <v>864</v>
      </c>
      <c r="E1176" s="1315"/>
      <c r="F1176" s="1314"/>
      <c r="G1176" s="1444"/>
      <c r="H1176" s="1244"/>
      <c r="J1176" s="375"/>
      <c r="K1176" s="806"/>
      <c r="M1176" s="375"/>
      <c r="N1176" s="123"/>
      <c r="P1176" s="375"/>
      <c r="Q1176" s="778"/>
      <c r="S1176" s="986"/>
      <c r="T1176" s="986"/>
      <c r="U1176" s="986"/>
      <c r="V1176" s="986"/>
    </row>
    <row r="1177" spans="1:22" s="631" customFormat="1" ht="12.75">
      <c r="A1177" s="630"/>
      <c r="B1177" s="1131"/>
      <c r="C1177" s="1320"/>
      <c r="D1177" s="1306" t="s">
        <v>880</v>
      </c>
      <c r="E1177" s="1315"/>
      <c r="F1177" s="1314"/>
      <c r="G1177" s="1444"/>
      <c r="H1177" s="1244"/>
      <c r="J1177" s="375"/>
      <c r="K1177" s="806"/>
      <c r="M1177" s="375"/>
      <c r="N1177" s="123"/>
      <c r="P1177" s="375"/>
      <c r="Q1177" s="778"/>
      <c r="S1177" s="986"/>
      <c r="T1177" s="986"/>
      <c r="U1177" s="986"/>
      <c r="V1177" s="986"/>
    </row>
    <row r="1178" spans="1:22" s="631" customFormat="1" ht="12.75">
      <c r="A1178" s="630"/>
      <c r="B1178" s="1131"/>
      <c r="C1178" s="1320"/>
      <c r="D1178" s="1306"/>
      <c r="E1178" s="1315"/>
      <c r="F1178" s="1314"/>
      <c r="G1178" s="1444"/>
      <c r="H1178" s="1244"/>
      <c r="J1178" s="375"/>
      <c r="K1178" s="806"/>
      <c r="M1178" s="375"/>
      <c r="N1178" s="123"/>
      <c r="P1178" s="375"/>
      <c r="Q1178" s="778"/>
      <c r="S1178" s="986"/>
      <c r="T1178" s="986"/>
      <c r="U1178" s="986"/>
      <c r="V1178" s="986"/>
    </row>
    <row r="1179" spans="1:22" s="631" customFormat="1" ht="12.75">
      <c r="A1179" s="630"/>
      <c r="B1179" s="1115"/>
      <c r="C1179" s="1309" t="s">
        <v>203</v>
      </c>
      <c r="D1179" s="1306" t="s">
        <v>879</v>
      </c>
      <c r="E1179" s="1315" t="s">
        <v>5</v>
      </c>
      <c r="F1179" s="1314">
        <v>1</v>
      </c>
      <c r="G1179" s="1444"/>
      <c r="H1179" s="1290">
        <f>F1179*G1179</f>
        <v>0</v>
      </c>
      <c r="J1179" s="375"/>
      <c r="K1179" s="806"/>
      <c r="M1179" s="375"/>
      <c r="N1179" s="123"/>
      <c r="P1179" s="375"/>
      <c r="Q1179" s="778"/>
      <c r="S1179" s="986"/>
      <c r="T1179" s="986"/>
      <c r="U1179" s="986"/>
      <c r="V1179" s="986"/>
    </row>
    <row r="1180" spans="1:22" s="631" customFormat="1" ht="12.75">
      <c r="A1180" s="630"/>
      <c r="B1180" s="1131"/>
      <c r="C1180" s="1320"/>
      <c r="D1180" s="1306" t="s">
        <v>571</v>
      </c>
      <c r="E1180" s="1315"/>
      <c r="F1180" s="1314"/>
      <c r="G1180" s="1444"/>
      <c r="H1180" s="1244"/>
      <c r="J1180" s="375"/>
      <c r="K1180" s="806"/>
      <c r="M1180" s="375"/>
      <c r="N1180" s="123"/>
      <c r="P1180" s="375"/>
      <c r="Q1180" s="778"/>
      <c r="S1180" s="986"/>
      <c r="T1180" s="986"/>
      <c r="U1180" s="986"/>
      <c r="V1180" s="986"/>
    </row>
    <row r="1181" spans="1:22" s="631" customFormat="1" ht="12.75">
      <c r="A1181" s="630"/>
      <c r="B1181" s="1131"/>
      <c r="C1181" s="1320"/>
      <c r="D1181" s="1306" t="s">
        <v>874</v>
      </c>
      <c r="E1181" s="1315"/>
      <c r="F1181" s="1314"/>
      <c r="G1181" s="1444"/>
      <c r="H1181" s="1244"/>
      <c r="J1181" s="375"/>
      <c r="K1181" s="806"/>
      <c r="M1181" s="375"/>
      <c r="N1181" s="123"/>
      <c r="P1181" s="375"/>
      <c r="Q1181" s="778"/>
      <c r="S1181" s="986"/>
      <c r="T1181" s="986"/>
      <c r="U1181" s="986"/>
      <c r="V1181" s="986"/>
    </row>
    <row r="1182" spans="1:22" s="631" customFormat="1" ht="12.75">
      <c r="A1182" s="630"/>
      <c r="B1182" s="1131"/>
      <c r="C1182" s="1320"/>
      <c r="D1182" s="1306" t="s">
        <v>499</v>
      </c>
      <c r="E1182" s="1315"/>
      <c r="F1182" s="1314"/>
      <c r="G1182" s="1444"/>
      <c r="H1182" s="1244"/>
      <c r="J1182" s="375"/>
      <c r="K1182" s="806"/>
      <c r="M1182" s="375"/>
      <c r="N1182" s="123"/>
      <c r="P1182" s="375"/>
      <c r="Q1182" s="778"/>
      <c r="S1182" s="986"/>
      <c r="T1182" s="986"/>
      <c r="U1182" s="986"/>
      <c r="V1182" s="986"/>
    </row>
    <row r="1183" spans="1:22" s="631" customFormat="1" ht="12.75">
      <c r="A1183" s="630"/>
      <c r="B1183" s="1131"/>
      <c r="C1183" s="1320"/>
      <c r="D1183" s="1306"/>
      <c r="E1183" s="1315"/>
      <c r="F1183" s="1314"/>
      <c r="G1183" s="1444"/>
      <c r="H1183" s="1244"/>
      <c r="J1183" s="375"/>
      <c r="K1183" s="806"/>
      <c r="M1183" s="375"/>
      <c r="N1183" s="123"/>
      <c r="P1183" s="375"/>
      <c r="Q1183" s="778"/>
      <c r="S1183" s="986"/>
      <c r="T1183" s="986"/>
      <c r="U1183" s="986"/>
      <c r="V1183" s="986"/>
    </row>
    <row r="1184" spans="1:22" s="631" customFormat="1" ht="12.75">
      <c r="A1184" s="630"/>
      <c r="B1184" s="1115"/>
      <c r="C1184" s="1309" t="s">
        <v>40</v>
      </c>
      <c r="D1184" s="1306" t="s">
        <v>878</v>
      </c>
      <c r="E1184" s="1315" t="s">
        <v>5</v>
      </c>
      <c r="F1184" s="1314">
        <v>1</v>
      </c>
      <c r="G1184" s="1444"/>
      <c r="H1184" s="1290">
        <f>F1184*G1184</f>
        <v>0</v>
      </c>
      <c r="J1184" s="375"/>
      <c r="K1184" s="806"/>
      <c r="M1184" s="375"/>
      <c r="N1184" s="123"/>
      <c r="P1184" s="375"/>
      <c r="Q1184" s="778"/>
      <c r="S1184" s="986"/>
      <c r="T1184" s="986"/>
      <c r="U1184" s="986"/>
      <c r="V1184" s="986"/>
    </row>
    <row r="1185" spans="1:22" s="631" customFormat="1" ht="12.75">
      <c r="A1185" s="630"/>
      <c r="B1185" s="1131"/>
      <c r="C1185" s="1320"/>
      <c r="D1185" s="1306" t="s">
        <v>877</v>
      </c>
      <c r="E1185" s="1315"/>
      <c r="F1185" s="1314"/>
      <c r="G1185" s="1444"/>
      <c r="H1185" s="1244"/>
      <c r="J1185" s="375"/>
      <c r="K1185" s="806"/>
      <c r="M1185" s="375"/>
      <c r="N1185" s="123"/>
      <c r="P1185" s="375"/>
      <c r="Q1185" s="778"/>
      <c r="S1185" s="986"/>
      <c r="T1185" s="986"/>
      <c r="U1185" s="986"/>
      <c r="V1185" s="986"/>
    </row>
    <row r="1186" spans="1:22" s="631" customFormat="1" ht="12.75">
      <c r="A1186" s="630"/>
      <c r="B1186" s="1131"/>
      <c r="C1186" s="1320"/>
      <c r="D1186" s="1306" t="s">
        <v>589</v>
      </c>
      <c r="E1186" s="1315"/>
      <c r="F1186" s="1314"/>
      <c r="G1186" s="1444"/>
      <c r="H1186" s="1244"/>
      <c r="J1186" s="375"/>
      <c r="K1186" s="806"/>
      <c r="M1186" s="375"/>
      <c r="N1186" s="123"/>
      <c r="P1186" s="375"/>
      <c r="Q1186" s="778"/>
      <c r="S1186" s="986"/>
      <c r="T1186" s="986"/>
      <c r="U1186" s="986"/>
      <c r="V1186" s="986"/>
    </row>
    <row r="1187" spans="1:22" s="631" customFormat="1" ht="12.75">
      <c r="A1187" s="630"/>
      <c r="B1187" s="1131"/>
      <c r="C1187" s="1320"/>
      <c r="D1187" s="1306" t="s">
        <v>596</v>
      </c>
      <c r="E1187" s="1315"/>
      <c r="F1187" s="1314"/>
      <c r="G1187" s="1444"/>
      <c r="H1187" s="1244"/>
      <c r="J1187" s="375"/>
      <c r="K1187" s="806"/>
      <c r="M1187" s="375"/>
      <c r="N1187" s="123"/>
      <c r="P1187" s="375"/>
      <c r="Q1187" s="778"/>
      <c r="S1187" s="986"/>
      <c r="T1187" s="986"/>
      <c r="U1187" s="986"/>
      <c r="V1187" s="986"/>
    </row>
    <row r="1188" spans="1:22" s="631" customFormat="1" ht="12.75">
      <c r="A1188" s="630"/>
      <c r="B1188" s="1131"/>
      <c r="C1188" s="1320"/>
      <c r="D1188" s="1306"/>
      <c r="E1188" s="1315"/>
      <c r="F1188" s="1314"/>
      <c r="G1188" s="1444"/>
      <c r="H1188" s="1244"/>
      <c r="J1188" s="375"/>
      <c r="K1188" s="806"/>
      <c r="M1188" s="375"/>
      <c r="N1188" s="123"/>
      <c r="P1188" s="375"/>
      <c r="Q1188" s="778"/>
      <c r="S1188" s="986"/>
      <c r="T1188" s="986"/>
      <c r="U1188" s="986"/>
      <c r="V1188" s="986"/>
    </row>
    <row r="1189" spans="1:22" s="631" customFormat="1" ht="12.75">
      <c r="A1189" s="630"/>
      <c r="B1189" s="1115"/>
      <c r="C1189" s="1309" t="s">
        <v>41</v>
      </c>
      <c r="D1189" s="1306" t="s">
        <v>876</v>
      </c>
      <c r="E1189" s="1315" t="s">
        <v>5</v>
      </c>
      <c r="F1189" s="1314">
        <v>1</v>
      </c>
      <c r="G1189" s="1444"/>
      <c r="H1189" s="1290">
        <f>F1189*G1189</f>
        <v>0</v>
      </c>
      <c r="J1189" s="375"/>
      <c r="K1189" s="806"/>
      <c r="M1189" s="375"/>
      <c r="N1189" s="123"/>
      <c r="P1189" s="375"/>
      <c r="Q1189" s="778"/>
      <c r="S1189" s="986"/>
      <c r="T1189" s="986"/>
      <c r="U1189" s="986"/>
      <c r="V1189" s="986"/>
    </row>
    <row r="1190" spans="1:22" s="631" customFormat="1" ht="12.75">
      <c r="A1190" s="630"/>
      <c r="B1190" s="1131"/>
      <c r="C1190" s="1320"/>
      <c r="D1190" s="1306" t="s">
        <v>875</v>
      </c>
      <c r="E1190" s="1315"/>
      <c r="F1190" s="1314"/>
      <c r="G1190" s="1444"/>
      <c r="H1190" s="1244"/>
      <c r="J1190" s="375"/>
      <c r="K1190" s="806"/>
      <c r="M1190" s="375"/>
      <c r="N1190" s="123"/>
      <c r="P1190" s="375"/>
      <c r="Q1190" s="778"/>
      <c r="S1190" s="986"/>
      <c r="T1190" s="986"/>
      <c r="U1190" s="986"/>
      <c r="V1190" s="986"/>
    </row>
    <row r="1191" spans="1:22" s="631" customFormat="1" ht="12.75">
      <c r="A1191" s="630"/>
      <c r="B1191" s="1131"/>
      <c r="C1191" s="1320"/>
      <c r="D1191" s="1306" t="s">
        <v>874</v>
      </c>
      <c r="E1191" s="1315"/>
      <c r="F1191" s="1314"/>
      <c r="G1191" s="1444"/>
      <c r="H1191" s="1244"/>
      <c r="J1191" s="375"/>
      <c r="K1191" s="806"/>
      <c r="M1191" s="375"/>
      <c r="N1191" s="123"/>
      <c r="P1191" s="375"/>
      <c r="Q1191" s="778"/>
      <c r="S1191" s="986"/>
      <c r="T1191" s="986"/>
      <c r="U1191" s="986"/>
      <c r="V1191" s="986"/>
    </row>
    <row r="1192" spans="1:22" s="631" customFormat="1" ht="12.75">
      <c r="A1192" s="630"/>
      <c r="B1192" s="1131"/>
      <c r="C1192" s="1320"/>
      <c r="D1192" s="1306" t="s">
        <v>499</v>
      </c>
      <c r="E1192" s="1315"/>
      <c r="F1192" s="1314"/>
      <c r="G1192" s="1444"/>
      <c r="H1192" s="1244"/>
      <c r="J1192" s="375"/>
      <c r="K1192" s="806"/>
      <c r="M1192" s="375"/>
      <c r="N1192" s="123"/>
      <c r="P1192" s="375"/>
      <c r="Q1192" s="778"/>
      <c r="S1192" s="986"/>
      <c r="T1192" s="986"/>
      <c r="U1192" s="986"/>
      <c r="V1192" s="986"/>
    </row>
    <row r="1193" spans="1:22" s="631" customFormat="1" ht="12.75">
      <c r="A1193" s="630"/>
      <c r="B1193" s="1131"/>
      <c r="C1193" s="1320"/>
      <c r="D1193" s="1306"/>
      <c r="E1193" s="1315"/>
      <c r="F1193" s="1314"/>
      <c r="G1193" s="1444"/>
      <c r="H1193" s="1244"/>
      <c r="J1193" s="375"/>
      <c r="K1193" s="806"/>
      <c r="M1193" s="375"/>
      <c r="N1193" s="123"/>
      <c r="P1193" s="375"/>
      <c r="Q1193" s="778"/>
      <c r="S1193" s="986"/>
      <c r="T1193" s="986"/>
      <c r="U1193" s="986"/>
      <c r="V1193" s="986"/>
    </row>
    <row r="1194" spans="1:22" s="631" customFormat="1" ht="12.75">
      <c r="A1194" s="630"/>
      <c r="B1194" s="1328">
        <f>B1166+0.1</f>
        <v>2.4</v>
      </c>
      <c r="C1194" s="1327"/>
      <c r="D1194" s="1326" t="s">
        <v>552</v>
      </c>
      <c r="E1194" s="1325"/>
      <c r="F1194" s="1324"/>
      <c r="G1194" s="1450"/>
      <c r="H1194" s="1244">
        <f>SUBTOTAL(9,H1196:H1280)</f>
        <v>0</v>
      </c>
      <c r="J1194" s="375"/>
      <c r="K1194" s="806"/>
      <c r="M1194" s="375"/>
      <c r="N1194" s="123"/>
      <c r="P1194" s="375"/>
      <c r="Q1194" s="778"/>
      <c r="S1194" s="986"/>
      <c r="T1194" s="986"/>
      <c r="U1194" s="986"/>
      <c r="V1194" s="986"/>
    </row>
    <row r="1195" spans="1:22" s="631" customFormat="1" ht="25.5">
      <c r="A1195" s="630"/>
      <c r="B1195" s="656"/>
      <c r="C1195" s="1360"/>
      <c r="D1195" s="1323" t="s">
        <v>501</v>
      </c>
      <c r="E1195" s="657"/>
      <c r="F1195" s="658"/>
      <c r="G1195" s="659"/>
      <c r="H1195" s="858"/>
      <c r="J1195" s="375"/>
      <c r="K1195" s="806"/>
      <c r="M1195" s="375"/>
      <c r="N1195" s="123"/>
      <c r="P1195" s="375"/>
      <c r="Q1195" s="778"/>
      <c r="S1195" s="986"/>
      <c r="T1195" s="986"/>
      <c r="U1195" s="986"/>
      <c r="V1195" s="986"/>
    </row>
    <row r="1196" spans="1:22" s="631" customFormat="1" ht="12.75">
      <c r="A1196" s="630"/>
      <c r="B1196" s="1359" t="s">
        <v>573</v>
      </c>
      <c r="C1196" s="1321"/>
      <c r="D1196" s="1265" t="s">
        <v>553</v>
      </c>
      <c r="E1196" s="1291"/>
      <c r="F1196" s="1265"/>
      <c r="G1196" s="1444"/>
      <c r="H1196" s="1260"/>
      <c r="J1196" s="375"/>
      <c r="K1196" s="806"/>
      <c r="M1196" s="375"/>
      <c r="N1196" s="123"/>
      <c r="P1196" s="375"/>
      <c r="Q1196" s="778"/>
      <c r="S1196" s="986"/>
      <c r="T1196" s="986"/>
      <c r="U1196" s="986"/>
      <c r="V1196" s="986"/>
    </row>
    <row r="1197" spans="1:22" s="631" customFormat="1" ht="12.75">
      <c r="A1197" s="630"/>
      <c r="B1197" s="1124"/>
      <c r="C1197" s="1116" t="s">
        <v>39</v>
      </c>
      <c r="D1197" s="1322" t="s">
        <v>873</v>
      </c>
      <c r="E1197" s="1291" t="s">
        <v>5</v>
      </c>
      <c r="F1197" s="1304">
        <v>4</v>
      </c>
      <c r="G1197" s="1444"/>
      <c r="H1197" s="1290">
        <f>F1197*G1197</f>
        <v>0</v>
      </c>
      <c r="J1197" s="375"/>
      <c r="K1197" s="806"/>
      <c r="M1197" s="375"/>
      <c r="N1197" s="123"/>
      <c r="P1197" s="375"/>
      <c r="Q1197" s="778"/>
      <c r="S1197" s="986"/>
      <c r="T1197" s="986"/>
      <c r="U1197" s="986"/>
      <c r="V1197" s="986"/>
    </row>
    <row r="1198" spans="1:22" s="631" customFormat="1" ht="12.75">
      <c r="A1198" s="630"/>
      <c r="B1198" s="1124"/>
      <c r="C1198" s="1116" t="s">
        <v>35</v>
      </c>
      <c r="D1198" s="1322" t="s">
        <v>574</v>
      </c>
      <c r="E1198" s="1291" t="s">
        <v>5</v>
      </c>
      <c r="F1198" s="1304">
        <v>1</v>
      </c>
      <c r="G1198" s="1444"/>
      <c r="H1198" s="1290">
        <f>F1198*G1198</f>
        <v>0</v>
      </c>
      <c r="J1198" s="375"/>
      <c r="K1198" s="806"/>
      <c r="M1198" s="375"/>
      <c r="N1198" s="123"/>
      <c r="P1198" s="375"/>
      <c r="Q1198" s="778"/>
      <c r="S1198" s="986"/>
      <c r="T1198" s="986"/>
      <c r="U1198" s="986"/>
      <c r="V1198" s="986"/>
    </row>
    <row r="1199" spans="1:22" s="631" customFormat="1" ht="12.75">
      <c r="A1199" s="630"/>
      <c r="B1199" s="1124"/>
      <c r="C1199" s="1116" t="s">
        <v>203</v>
      </c>
      <c r="D1199" s="1322" t="s">
        <v>575</v>
      </c>
      <c r="E1199" s="1291" t="s">
        <v>5</v>
      </c>
      <c r="F1199" s="1304">
        <v>3</v>
      </c>
      <c r="G1199" s="1444"/>
      <c r="H1199" s="1290">
        <f>F1199*G1199</f>
        <v>0</v>
      </c>
      <c r="J1199" s="375"/>
      <c r="K1199" s="806"/>
      <c r="M1199" s="375"/>
      <c r="N1199" s="123"/>
      <c r="P1199" s="375"/>
      <c r="Q1199" s="778"/>
      <c r="S1199" s="986"/>
      <c r="T1199" s="986"/>
      <c r="U1199" s="986"/>
      <c r="V1199" s="986"/>
    </row>
    <row r="1200" spans="1:22" s="631" customFormat="1" ht="12.75">
      <c r="A1200" s="630"/>
      <c r="B1200" s="1142"/>
      <c r="C1200" s="1265"/>
      <c r="D1200" s="1317"/>
      <c r="E1200" s="1291"/>
      <c r="F1200" s="1304"/>
      <c r="G1200" s="1444"/>
      <c r="H1200" s="1290"/>
      <c r="J1200" s="375"/>
      <c r="K1200" s="806"/>
      <c r="M1200" s="375"/>
      <c r="N1200" s="123"/>
      <c r="P1200" s="375"/>
      <c r="Q1200" s="778"/>
      <c r="S1200" s="986"/>
      <c r="T1200" s="986"/>
      <c r="U1200" s="986"/>
      <c r="V1200" s="986"/>
    </row>
    <row r="1201" spans="1:22" s="631" customFormat="1" ht="12.75">
      <c r="A1201" s="630"/>
      <c r="B1201" s="1359" t="s">
        <v>576</v>
      </c>
      <c r="C1201" s="1309"/>
      <c r="D1201" s="1306" t="s">
        <v>506</v>
      </c>
      <c r="E1201" s="1291" t="s">
        <v>15</v>
      </c>
      <c r="F1201" s="1316">
        <v>1</v>
      </c>
      <c r="G1201" s="1444"/>
      <c r="H1201" s="1290">
        <f>F1201*G1201</f>
        <v>0</v>
      </c>
      <c r="J1201" s="375"/>
      <c r="K1201" s="806"/>
      <c r="M1201" s="375"/>
      <c r="N1201" s="123"/>
      <c r="P1201" s="375"/>
      <c r="Q1201" s="778"/>
      <c r="S1201" s="986"/>
      <c r="T1201" s="986"/>
      <c r="U1201" s="986"/>
      <c r="V1201" s="986"/>
    </row>
    <row r="1202" spans="1:22" s="631" customFormat="1" ht="12.75">
      <c r="A1202" s="630"/>
      <c r="B1202" s="1124"/>
      <c r="C1202" s="1307"/>
      <c r="D1202" s="1306" t="s">
        <v>507</v>
      </c>
      <c r="E1202" s="1291"/>
      <c r="F1202" s="1316"/>
      <c r="G1202" s="1444"/>
      <c r="H1202" s="1290"/>
      <c r="J1202" s="375"/>
      <c r="K1202" s="806"/>
      <c r="M1202" s="375"/>
      <c r="N1202" s="123"/>
      <c r="P1202" s="375"/>
      <c r="Q1202" s="778"/>
      <c r="S1202" s="986"/>
      <c r="T1202" s="986"/>
      <c r="U1202" s="986"/>
      <c r="V1202" s="986"/>
    </row>
    <row r="1203" spans="1:22" s="631" customFormat="1" ht="12.75">
      <c r="A1203" s="630"/>
      <c r="B1203" s="1124"/>
      <c r="C1203" s="1307"/>
      <c r="D1203" s="1306"/>
      <c r="E1203" s="1291"/>
      <c r="F1203" s="1316"/>
      <c r="G1203" s="1444"/>
      <c r="H1203" s="1290"/>
      <c r="J1203" s="375"/>
      <c r="K1203" s="806"/>
      <c r="M1203" s="375"/>
      <c r="N1203" s="123"/>
      <c r="P1203" s="375"/>
      <c r="Q1203" s="778"/>
      <c r="S1203" s="986"/>
      <c r="T1203" s="986"/>
      <c r="U1203" s="986"/>
      <c r="V1203" s="986"/>
    </row>
    <row r="1204" spans="1:22" s="631" customFormat="1" ht="12.75">
      <c r="A1204" s="630"/>
      <c r="B1204" s="1359" t="s">
        <v>577</v>
      </c>
      <c r="C1204" s="1309"/>
      <c r="D1204" s="1306" t="s">
        <v>508</v>
      </c>
      <c r="E1204" s="1291" t="s">
        <v>15</v>
      </c>
      <c r="F1204" s="1316">
        <v>1</v>
      </c>
      <c r="G1204" s="1444"/>
      <c r="H1204" s="1290">
        <f>F1204*G1204</f>
        <v>0</v>
      </c>
      <c r="J1204" s="375"/>
      <c r="K1204" s="806"/>
      <c r="M1204" s="375"/>
      <c r="N1204" s="123"/>
      <c r="P1204" s="375"/>
      <c r="Q1204" s="778"/>
      <c r="S1204" s="986"/>
      <c r="T1204" s="986"/>
      <c r="U1204" s="986"/>
      <c r="V1204" s="986"/>
    </row>
    <row r="1205" spans="1:22" s="631" customFormat="1" ht="12.75">
      <c r="A1205" s="630"/>
      <c r="B1205" s="1124"/>
      <c r="C1205" s="1307"/>
      <c r="D1205" s="1306" t="s">
        <v>509</v>
      </c>
      <c r="E1205" s="1291"/>
      <c r="F1205" s="1304"/>
      <c r="G1205" s="1444"/>
      <c r="H1205" s="1290"/>
      <c r="J1205" s="375"/>
      <c r="K1205" s="806"/>
      <c r="M1205" s="375"/>
      <c r="N1205" s="123"/>
      <c r="P1205" s="375"/>
      <c r="Q1205" s="778"/>
      <c r="S1205" s="986"/>
      <c r="T1205" s="986"/>
      <c r="U1205" s="986"/>
      <c r="V1205" s="986"/>
    </row>
    <row r="1206" spans="1:22" s="631" customFormat="1" ht="12.75">
      <c r="A1206" s="630"/>
      <c r="B1206" s="1124"/>
      <c r="C1206" s="1307"/>
      <c r="D1206" s="1308"/>
      <c r="E1206" s="1291"/>
      <c r="F1206" s="1316"/>
      <c r="G1206" s="1444"/>
      <c r="H1206" s="1260"/>
      <c r="J1206" s="375"/>
      <c r="K1206" s="806"/>
      <c r="M1206" s="375"/>
      <c r="N1206" s="123"/>
      <c r="P1206" s="375"/>
      <c r="Q1206" s="778"/>
      <c r="S1206" s="986"/>
      <c r="T1206" s="986"/>
      <c r="U1206" s="986"/>
      <c r="V1206" s="986"/>
    </row>
    <row r="1207" spans="1:22" s="631" customFormat="1" ht="12.75">
      <c r="A1207" s="630"/>
      <c r="B1207" s="1115" t="s">
        <v>578</v>
      </c>
      <c r="C1207" s="1309"/>
      <c r="D1207" s="1306" t="s">
        <v>510</v>
      </c>
      <c r="E1207" s="1315"/>
      <c r="F1207" s="1314"/>
      <c r="G1207" s="1444"/>
      <c r="H1207" s="1244"/>
      <c r="J1207" s="375"/>
      <c r="K1207" s="806"/>
      <c r="M1207" s="375"/>
      <c r="N1207" s="123"/>
      <c r="P1207" s="375"/>
      <c r="Q1207" s="778"/>
      <c r="S1207" s="986"/>
      <c r="T1207" s="986"/>
      <c r="U1207" s="986"/>
      <c r="V1207" s="986"/>
    </row>
    <row r="1208" spans="1:22" s="631" customFormat="1" ht="12.75">
      <c r="A1208" s="630"/>
      <c r="B1208" s="1124"/>
      <c r="C1208" s="1307" t="s">
        <v>39</v>
      </c>
      <c r="D1208" s="1306" t="s">
        <v>511</v>
      </c>
      <c r="E1208" s="1291"/>
      <c r="F1208" s="1304"/>
      <c r="G1208" s="1444"/>
      <c r="H1208" s="1260"/>
      <c r="J1208" s="375"/>
      <c r="K1208" s="806"/>
      <c r="M1208" s="375"/>
      <c r="N1208" s="123"/>
      <c r="P1208" s="375"/>
      <c r="Q1208" s="778"/>
      <c r="S1208" s="986"/>
      <c r="T1208" s="986"/>
      <c r="U1208" s="986"/>
      <c r="V1208" s="986"/>
    </row>
    <row r="1209" spans="1:22" s="504" customFormat="1" ht="12.75">
      <c r="B1209" s="1124"/>
      <c r="C1209" s="1307"/>
      <c r="D1209" s="1306" t="s">
        <v>518</v>
      </c>
      <c r="E1209" s="1291"/>
      <c r="F1209" s="1304"/>
      <c r="G1209" s="1444"/>
      <c r="H1209" s="1260"/>
      <c r="J1209" s="2"/>
      <c r="K1209" s="806"/>
      <c r="M1209" s="2"/>
      <c r="N1209" s="123"/>
      <c r="P1209" s="2"/>
      <c r="Q1209" s="778"/>
      <c r="S1209" s="990"/>
      <c r="T1209" s="990"/>
      <c r="U1209" s="990"/>
      <c r="V1209" s="990"/>
    </row>
    <row r="1210" spans="1:22" s="654" customFormat="1" ht="15.75" customHeight="1">
      <c r="A1210" s="645"/>
      <c r="B1210" s="1124"/>
      <c r="C1210" s="1307"/>
      <c r="D1210" s="1308" t="s">
        <v>519</v>
      </c>
      <c r="E1210" s="1291" t="s">
        <v>514</v>
      </c>
      <c r="F1210" s="1304">
        <v>28</v>
      </c>
      <c r="G1210" s="1444"/>
      <c r="H1210" s="1260">
        <f>+G1210*F1210</f>
        <v>0</v>
      </c>
      <c r="J1210" s="785"/>
      <c r="K1210" s="806"/>
      <c r="M1210" s="375"/>
      <c r="N1210" s="123"/>
      <c r="P1210" s="785"/>
      <c r="Q1210" s="778"/>
      <c r="S1210" s="991"/>
      <c r="T1210" s="991"/>
      <c r="U1210" s="991"/>
      <c r="V1210" s="991"/>
    </row>
    <row r="1211" spans="1:22" s="655" customFormat="1" ht="14.25">
      <c r="B1211" s="1124"/>
      <c r="C1211" s="1307"/>
      <c r="D1211" s="1308" t="s">
        <v>513</v>
      </c>
      <c r="E1211" s="1291" t="s">
        <v>514</v>
      </c>
      <c r="F1211" s="1304">
        <v>23</v>
      </c>
      <c r="G1211" s="1444"/>
      <c r="H1211" s="1260">
        <f>+G1211*F1211</f>
        <v>0</v>
      </c>
      <c r="J1211" s="1"/>
      <c r="K1211" s="806"/>
      <c r="M1211" s="1"/>
      <c r="N1211" s="123"/>
      <c r="P1211" s="910"/>
      <c r="Q1211" s="778"/>
      <c r="S1211" s="992"/>
      <c r="T1211" s="992"/>
      <c r="U1211" s="992"/>
      <c r="V1211" s="992"/>
    </row>
    <row r="1212" spans="1:22" s="648" customFormat="1" ht="12.75">
      <c r="B1212" s="1124"/>
      <c r="C1212" s="1307"/>
      <c r="D1212" s="1358"/>
      <c r="E1212" s="1291"/>
      <c r="F1212" s="1304"/>
      <c r="G1212" s="1444"/>
      <c r="H1212" s="1260"/>
      <c r="J1212" s="123"/>
      <c r="K1212" s="806"/>
      <c r="M1212" s="123"/>
      <c r="N1212" s="123"/>
      <c r="P1212" s="123"/>
      <c r="Q1212" s="778"/>
      <c r="S1212" s="980"/>
      <c r="T1212" s="980"/>
      <c r="U1212" s="980"/>
      <c r="V1212" s="980"/>
    </row>
    <row r="1213" spans="1:22" s="504" customFormat="1" ht="12.75">
      <c r="B1213" s="1124"/>
      <c r="C1213" s="1307" t="s">
        <v>35</v>
      </c>
      <c r="D1213" s="1306" t="s">
        <v>516</v>
      </c>
      <c r="E1213" s="1291"/>
      <c r="F1213" s="1304"/>
      <c r="G1213" s="1444"/>
      <c r="H1213" s="1260"/>
      <c r="J1213" s="2"/>
      <c r="K1213" s="806"/>
      <c r="M1213" s="2"/>
      <c r="N1213" s="123"/>
      <c r="P1213" s="2"/>
      <c r="Q1213" s="778"/>
      <c r="S1213" s="990"/>
      <c r="T1213" s="990"/>
      <c r="U1213" s="990"/>
      <c r="V1213" s="990"/>
    </row>
    <row r="1214" spans="1:22" s="504" customFormat="1" ht="12.75">
      <c r="B1214" s="1124"/>
      <c r="C1214" s="1307"/>
      <c r="D1214" s="1306" t="s">
        <v>518</v>
      </c>
      <c r="E1214" s="1291"/>
      <c r="F1214" s="1304"/>
      <c r="G1214" s="1444"/>
      <c r="H1214" s="1260"/>
      <c r="J1214" s="2"/>
      <c r="K1214" s="806"/>
      <c r="M1214" s="2"/>
      <c r="N1214" s="123"/>
      <c r="P1214" s="2"/>
      <c r="Q1214" s="778"/>
      <c r="S1214" s="990"/>
      <c r="T1214" s="990"/>
      <c r="U1214" s="990"/>
      <c r="V1214" s="990"/>
    </row>
    <row r="1215" spans="1:22" s="504" customFormat="1" ht="14.25">
      <c r="B1215" s="1124"/>
      <c r="C1215" s="1307"/>
      <c r="D1215" s="1308" t="s">
        <v>519</v>
      </c>
      <c r="E1215" s="1291" t="s">
        <v>514</v>
      </c>
      <c r="F1215" s="1304">
        <v>28</v>
      </c>
      <c r="G1215" s="1444"/>
      <c r="H1215" s="1260">
        <f>+G1215*F1215</f>
        <v>0</v>
      </c>
      <c r="J1215" s="2"/>
      <c r="K1215" s="806"/>
      <c r="M1215" s="2"/>
      <c r="N1215" s="123"/>
      <c r="P1215" s="2"/>
      <c r="Q1215" s="778"/>
      <c r="S1215" s="990"/>
      <c r="T1215" s="990"/>
      <c r="U1215" s="990"/>
      <c r="V1215" s="990"/>
    </row>
    <row r="1216" spans="1:22" s="504" customFormat="1" ht="14.25">
      <c r="B1216" s="1124"/>
      <c r="C1216" s="1307"/>
      <c r="D1216" s="1308" t="s">
        <v>513</v>
      </c>
      <c r="E1216" s="1291" t="s">
        <v>514</v>
      </c>
      <c r="F1216" s="1304">
        <v>25</v>
      </c>
      <c r="G1216" s="1444"/>
      <c r="H1216" s="1260">
        <f>+G1216*F1216</f>
        <v>0</v>
      </c>
      <c r="J1216" s="2"/>
      <c r="K1216" s="806"/>
      <c r="M1216" s="2"/>
      <c r="N1216" s="123"/>
      <c r="P1216" s="2"/>
      <c r="Q1216" s="778"/>
      <c r="S1216" s="990"/>
      <c r="T1216" s="990"/>
      <c r="U1216" s="990"/>
      <c r="V1216" s="990"/>
    </row>
    <row r="1217" spans="1:22" s="504" customFormat="1" ht="12.75">
      <c r="B1217" s="1124"/>
      <c r="C1217" s="1307"/>
      <c r="D1217" s="1306"/>
      <c r="E1217" s="1291"/>
      <c r="F1217" s="1304"/>
      <c r="G1217" s="1444"/>
      <c r="H1217" s="1260"/>
      <c r="J1217" s="2"/>
      <c r="K1217" s="806"/>
      <c r="M1217" s="2"/>
      <c r="N1217" s="123"/>
      <c r="P1217" s="2"/>
      <c r="Q1217" s="778"/>
      <c r="S1217" s="990"/>
      <c r="T1217" s="990"/>
      <c r="U1217" s="990"/>
      <c r="V1217" s="990"/>
    </row>
    <row r="1218" spans="1:22" s="504" customFormat="1" ht="12.75">
      <c r="B1218" s="1124"/>
      <c r="C1218" s="1307" t="s">
        <v>203</v>
      </c>
      <c r="D1218" s="1306" t="s">
        <v>511</v>
      </c>
      <c r="E1218" s="1291"/>
      <c r="F1218" s="1304"/>
      <c r="G1218" s="1444"/>
      <c r="H1218" s="1260"/>
      <c r="J1218" s="2"/>
      <c r="K1218" s="806"/>
      <c r="M1218" s="2"/>
      <c r="N1218" s="123"/>
      <c r="P1218" s="2"/>
      <c r="Q1218" s="778"/>
      <c r="S1218" s="990"/>
      <c r="T1218" s="990"/>
      <c r="U1218" s="990"/>
      <c r="V1218" s="990"/>
    </row>
    <row r="1219" spans="1:22" s="504" customFormat="1" ht="12.75">
      <c r="B1219" s="1124"/>
      <c r="C1219" s="1307"/>
      <c r="D1219" s="1306" t="s">
        <v>512</v>
      </c>
      <c r="E1219" s="1291"/>
      <c r="F1219" s="1304"/>
      <c r="G1219" s="1444"/>
      <c r="H1219" s="1260"/>
      <c r="J1219" s="2"/>
      <c r="K1219" s="806"/>
      <c r="M1219" s="2"/>
      <c r="N1219" s="123"/>
      <c r="P1219" s="2"/>
      <c r="Q1219" s="778"/>
      <c r="S1219" s="990"/>
      <c r="T1219" s="990"/>
      <c r="U1219" s="990"/>
      <c r="V1219" s="990"/>
    </row>
    <row r="1220" spans="1:22" s="504" customFormat="1" ht="14.25">
      <c r="B1220" s="1124"/>
      <c r="C1220" s="1307"/>
      <c r="D1220" s="1308" t="s">
        <v>519</v>
      </c>
      <c r="E1220" s="1291" t="s">
        <v>514</v>
      </c>
      <c r="F1220" s="1304">
        <v>37</v>
      </c>
      <c r="G1220" s="1444"/>
      <c r="H1220" s="1260">
        <f>+G1220*F1220</f>
        <v>0</v>
      </c>
      <c r="J1220" s="2"/>
      <c r="K1220" s="806"/>
      <c r="M1220" s="2"/>
      <c r="N1220" s="123"/>
      <c r="P1220" s="2"/>
      <c r="Q1220" s="778"/>
      <c r="S1220" s="990"/>
      <c r="T1220" s="990"/>
      <c r="U1220" s="990"/>
      <c r="V1220" s="990"/>
    </row>
    <row r="1221" spans="1:22" s="504" customFormat="1" ht="14.25">
      <c r="B1221" s="1124"/>
      <c r="C1221" s="1307"/>
      <c r="D1221" s="1308" t="s">
        <v>513</v>
      </c>
      <c r="E1221" s="1291" t="s">
        <v>514</v>
      </c>
      <c r="F1221" s="1304">
        <v>120</v>
      </c>
      <c r="G1221" s="1444"/>
      <c r="H1221" s="1260">
        <f>+G1221*F1221</f>
        <v>0</v>
      </c>
      <c r="J1221" s="2"/>
      <c r="K1221" s="806"/>
      <c r="M1221" s="2"/>
      <c r="N1221" s="123"/>
      <c r="P1221" s="2"/>
      <c r="Q1221" s="778"/>
      <c r="S1221" s="990"/>
      <c r="T1221" s="990"/>
      <c r="U1221" s="990"/>
      <c r="V1221" s="990"/>
    </row>
    <row r="1222" spans="1:22" s="504" customFormat="1" ht="14.25">
      <c r="B1222" s="1124"/>
      <c r="C1222" s="1307"/>
      <c r="D1222" s="1308" t="s">
        <v>515</v>
      </c>
      <c r="E1222" s="1291" t="s">
        <v>514</v>
      </c>
      <c r="F1222" s="1304">
        <v>51</v>
      </c>
      <c r="G1222" s="1444"/>
      <c r="H1222" s="1260">
        <f>+G1222*F1222</f>
        <v>0</v>
      </c>
      <c r="J1222" s="2"/>
      <c r="K1222" s="806"/>
      <c r="M1222" s="2"/>
      <c r="N1222" s="123"/>
      <c r="P1222" s="2"/>
      <c r="Q1222" s="778"/>
      <c r="S1222" s="990"/>
      <c r="T1222" s="990"/>
      <c r="U1222" s="990"/>
      <c r="V1222" s="990"/>
    </row>
    <row r="1223" spans="1:22" s="631" customFormat="1" ht="12.75">
      <c r="A1223" s="630"/>
      <c r="B1223" s="1124"/>
      <c r="C1223" s="1307"/>
      <c r="D1223" s="1358"/>
      <c r="E1223" s="1291"/>
      <c r="F1223" s="1304"/>
      <c r="G1223" s="1444"/>
      <c r="H1223" s="1260"/>
      <c r="J1223" s="375"/>
      <c r="K1223" s="806"/>
      <c r="M1223" s="375"/>
      <c r="N1223" s="123"/>
      <c r="P1223" s="375"/>
      <c r="Q1223" s="778"/>
      <c r="S1223" s="986"/>
      <c r="T1223" s="986"/>
      <c r="U1223" s="986"/>
      <c r="V1223" s="986"/>
    </row>
    <row r="1224" spans="1:22" s="504" customFormat="1" ht="12.75">
      <c r="B1224" s="1124"/>
      <c r="C1224" s="1307" t="s">
        <v>40</v>
      </c>
      <c r="D1224" s="1306" t="s">
        <v>516</v>
      </c>
      <c r="E1224" s="1291"/>
      <c r="F1224" s="1304"/>
      <c r="G1224" s="1444"/>
      <c r="H1224" s="1260"/>
      <c r="J1224" s="2"/>
      <c r="K1224" s="806"/>
      <c r="M1224" s="2"/>
      <c r="N1224" s="123"/>
      <c r="P1224" s="2"/>
      <c r="Q1224" s="778"/>
      <c r="S1224" s="990"/>
      <c r="T1224" s="990"/>
      <c r="U1224" s="990"/>
      <c r="V1224" s="990"/>
    </row>
    <row r="1225" spans="1:22" s="504" customFormat="1" ht="12.75">
      <c r="B1225" s="1124"/>
      <c r="C1225" s="1307"/>
      <c r="D1225" s="1306" t="s">
        <v>512</v>
      </c>
      <c r="E1225" s="1291"/>
      <c r="F1225" s="1304"/>
      <c r="G1225" s="1444"/>
      <c r="H1225" s="1260"/>
      <c r="J1225" s="2"/>
      <c r="K1225" s="806"/>
      <c r="M1225" s="2"/>
      <c r="N1225" s="123"/>
      <c r="P1225" s="2"/>
      <c r="Q1225" s="778"/>
      <c r="S1225" s="990"/>
      <c r="T1225" s="990"/>
      <c r="U1225" s="990"/>
      <c r="V1225" s="990"/>
    </row>
    <row r="1226" spans="1:22" s="504" customFormat="1" ht="15.75" customHeight="1">
      <c r="B1226" s="1124"/>
      <c r="C1226" s="1307"/>
      <c r="D1226" s="1308" t="s">
        <v>519</v>
      </c>
      <c r="E1226" s="1291" t="s">
        <v>514</v>
      </c>
      <c r="F1226" s="1304">
        <v>47</v>
      </c>
      <c r="G1226" s="1444"/>
      <c r="H1226" s="1260">
        <f>+G1226*F1226</f>
        <v>0</v>
      </c>
      <c r="J1226" s="2"/>
      <c r="K1226" s="806"/>
      <c r="M1226" s="2"/>
      <c r="N1226" s="123"/>
      <c r="P1226" s="2"/>
      <c r="Q1226" s="778"/>
      <c r="S1226" s="990"/>
      <c r="T1226" s="990"/>
      <c r="U1226" s="990"/>
      <c r="V1226" s="990"/>
    </row>
    <row r="1227" spans="1:22" s="504" customFormat="1" ht="15.75" customHeight="1">
      <c r="B1227" s="1124"/>
      <c r="C1227" s="1307"/>
      <c r="D1227" s="1308" t="s">
        <v>513</v>
      </c>
      <c r="E1227" s="1291" t="s">
        <v>514</v>
      </c>
      <c r="F1227" s="1304">
        <v>267</v>
      </c>
      <c r="G1227" s="1444"/>
      <c r="H1227" s="1260">
        <f>+G1227*F1227</f>
        <v>0</v>
      </c>
      <c r="J1227" s="2"/>
      <c r="K1227" s="806"/>
      <c r="M1227" s="2"/>
      <c r="N1227" s="123"/>
      <c r="P1227" s="2"/>
      <c r="Q1227" s="778"/>
      <c r="S1227" s="990"/>
      <c r="T1227" s="990"/>
      <c r="U1227" s="990"/>
      <c r="V1227" s="990"/>
    </row>
    <row r="1228" spans="1:22" s="504" customFormat="1" ht="15.75" customHeight="1">
      <c r="B1228" s="1124"/>
      <c r="C1228" s="1307"/>
      <c r="D1228" s="1308" t="s">
        <v>515</v>
      </c>
      <c r="E1228" s="1291" t="s">
        <v>514</v>
      </c>
      <c r="F1228" s="1304">
        <v>63</v>
      </c>
      <c r="G1228" s="1444"/>
      <c r="H1228" s="1260">
        <f>+G1228*F1228</f>
        <v>0</v>
      </c>
      <c r="J1228" s="2"/>
      <c r="K1228" s="806"/>
      <c r="M1228" s="2"/>
      <c r="N1228" s="123"/>
      <c r="P1228" s="2"/>
      <c r="Q1228" s="778"/>
      <c r="S1228" s="990"/>
      <c r="T1228" s="990"/>
      <c r="U1228" s="990"/>
      <c r="V1228" s="990"/>
    </row>
    <row r="1229" spans="1:22" s="504" customFormat="1" ht="12.75">
      <c r="B1229" s="1124"/>
      <c r="C1229" s="1307"/>
      <c r="D1229" s="1306"/>
      <c r="E1229" s="1291"/>
      <c r="F1229" s="1304"/>
      <c r="G1229" s="1444"/>
      <c r="H1229" s="1260"/>
      <c r="J1229" s="2"/>
      <c r="K1229" s="806"/>
      <c r="M1229" s="2"/>
      <c r="N1229" s="123"/>
      <c r="P1229" s="2"/>
      <c r="Q1229" s="778"/>
      <c r="S1229" s="990"/>
      <c r="T1229" s="990"/>
      <c r="U1229" s="990"/>
      <c r="V1229" s="990"/>
    </row>
    <row r="1230" spans="1:22" s="504" customFormat="1" ht="12.75">
      <c r="B1230" s="1124"/>
      <c r="C1230" s="1307" t="s">
        <v>41</v>
      </c>
      <c r="D1230" s="1306" t="s">
        <v>521</v>
      </c>
      <c r="E1230" s="1291"/>
      <c r="F1230" s="1304"/>
      <c r="G1230" s="1444"/>
      <c r="H1230" s="1260"/>
      <c r="J1230" s="2"/>
      <c r="K1230" s="806"/>
      <c r="M1230" s="2"/>
      <c r="N1230" s="123"/>
      <c r="P1230" s="2"/>
      <c r="Q1230" s="778"/>
      <c r="S1230" s="990"/>
      <c r="T1230" s="990"/>
      <c r="U1230" s="990"/>
      <c r="V1230" s="990"/>
    </row>
    <row r="1231" spans="1:22" s="504" customFormat="1" ht="12.75">
      <c r="B1231" s="1115"/>
      <c r="C1231" s="1307"/>
      <c r="D1231" s="1306" t="s">
        <v>522</v>
      </c>
      <c r="E1231" s="1315"/>
      <c r="F1231" s="1314"/>
      <c r="G1231" s="1444"/>
      <c r="H1231" s="1244"/>
      <c r="J1231" s="2"/>
      <c r="K1231" s="806"/>
      <c r="M1231" s="2"/>
      <c r="N1231" s="123"/>
      <c r="P1231" s="2"/>
      <c r="Q1231" s="778"/>
      <c r="S1231" s="990"/>
      <c r="T1231" s="990"/>
      <c r="U1231" s="990"/>
      <c r="V1231" s="990"/>
    </row>
    <row r="1232" spans="1:22" s="504" customFormat="1" ht="15.75" customHeight="1">
      <c r="B1232" s="1124"/>
      <c r="C1232" s="1307"/>
      <c r="D1232" s="1308" t="s">
        <v>515</v>
      </c>
      <c r="E1232" s="1291" t="s">
        <v>514</v>
      </c>
      <c r="F1232" s="1304">
        <v>66</v>
      </c>
      <c r="G1232" s="1444"/>
      <c r="H1232" s="1260">
        <f>+G1232*F1232</f>
        <v>0</v>
      </c>
      <c r="J1232" s="2"/>
      <c r="K1232" s="806"/>
      <c r="M1232" s="2"/>
      <c r="N1232" s="123"/>
      <c r="P1232" s="2"/>
      <c r="Q1232" s="778"/>
      <c r="S1232" s="990"/>
      <c r="T1232" s="990"/>
      <c r="U1232" s="990"/>
      <c r="V1232" s="990"/>
    </row>
    <row r="1233" spans="1:22" s="504" customFormat="1" ht="15.75" customHeight="1">
      <c r="B1233" s="1124"/>
      <c r="C1233" s="1307"/>
      <c r="D1233" s="1306"/>
      <c r="E1233" s="1291"/>
      <c r="F1233" s="1304"/>
      <c r="G1233" s="1444"/>
      <c r="H1233" s="1260"/>
      <c r="J1233" s="2"/>
      <c r="K1233" s="806"/>
      <c r="M1233" s="2"/>
      <c r="N1233" s="123"/>
      <c r="P1233" s="2"/>
      <c r="Q1233" s="778"/>
      <c r="S1233" s="990"/>
      <c r="T1233" s="990"/>
      <c r="U1233" s="990"/>
      <c r="V1233" s="990"/>
    </row>
    <row r="1234" spans="1:22" s="504" customFormat="1" ht="15.75" customHeight="1">
      <c r="B1234" s="1124"/>
      <c r="C1234" s="1307" t="s">
        <v>42</v>
      </c>
      <c r="D1234" s="1306" t="s">
        <v>524</v>
      </c>
      <c r="E1234" s="1291"/>
      <c r="F1234" s="1304"/>
      <c r="G1234" s="1444"/>
      <c r="H1234" s="1260"/>
      <c r="J1234" s="2"/>
      <c r="K1234" s="806"/>
      <c r="M1234" s="2"/>
      <c r="N1234" s="123"/>
      <c r="P1234" s="2"/>
      <c r="Q1234" s="778"/>
      <c r="S1234" s="990"/>
      <c r="T1234" s="990"/>
      <c r="U1234" s="990"/>
      <c r="V1234" s="990"/>
    </row>
    <row r="1235" spans="1:22" s="504" customFormat="1" ht="12.75">
      <c r="B1235" s="1124"/>
      <c r="C1235" s="1307"/>
      <c r="D1235" s="1306" t="s">
        <v>525</v>
      </c>
      <c r="E1235" s="1291"/>
      <c r="F1235" s="1304"/>
      <c r="G1235" s="1444"/>
      <c r="H1235" s="1260"/>
      <c r="J1235" s="2"/>
      <c r="K1235" s="806"/>
      <c r="M1235" s="2"/>
      <c r="N1235" s="123"/>
      <c r="P1235" s="2"/>
      <c r="Q1235" s="778"/>
      <c r="S1235" s="990"/>
      <c r="T1235" s="990"/>
      <c r="U1235" s="990"/>
      <c r="V1235" s="990"/>
    </row>
    <row r="1236" spans="1:22" s="504" customFormat="1" ht="14.25">
      <c r="B1236" s="1124"/>
      <c r="C1236" s="1307"/>
      <c r="D1236" s="1308" t="s">
        <v>519</v>
      </c>
      <c r="E1236" s="1291" t="s">
        <v>514</v>
      </c>
      <c r="F1236" s="1304">
        <v>8</v>
      </c>
      <c r="G1236" s="1444"/>
      <c r="H1236" s="1260">
        <f>+G1236*F1236</f>
        <v>0</v>
      </c>
      <c r="J1236" s="2"/>
      <c r="K1236" s="806"/>
      <c r="M1236" s="2"/>
      <c r="N1236" s="123"/>
      <c r="P1236" s="2"/>
      <c r="Q1236" s="778"/>
      <c r="S1236" s="990"/>
      <c r="T1236" s="990"/>
      <c r="U1236" s="990"/>
      <c r="V1236" s="990"/>
    </row>
    <row r="1237" spans="1:22" s="631" customFormat="1" ht="14.25">
      <c r="A1237" s="630"/>
      <c r="B1237" s="1124"/>
      <c r="C1237" s="1307"/>
      <c r="D1237" s="1308" t="s">
        <v>513</v>
      </c>
      <c r="E1237" s="1291" t="s">
        <v>514</v>
      </c>
      <c r="F1237" s="1304">
        <v>7</v>
      </c>
      <c r="G1237" s="1444"/>
      <c r="H1237" s="1260">
        <f>+G1237*F1237</f>
        <v>0</v>
      </c>
      <c r="J1237" s="375"/>
      <c r="K1237" s="806"/>
      <c r="M1237" s="375"/>
      <c r="N1237" s="123"/>
      <c r="P1237" s="375"/>
      <c r="Q1237" s="778"/>
      <c r="S1237" s="986"/>
      <c r="T1237" s="986"/>
      <c r="U1237" s="986"/>
      <c r="V1237" s="986"/>
    </row>
    <row r="1238" spans="1:22" s="504" customFormat="1" ht="15.75" customHeight="1">
      <c r="B1238" s="1124"/>
      <c r="C1238" s="1307"/>
      <c r="D1238" s="1308" t="s">
        <v>515</v>
      </c>
      <c r="E1238" s="1291" t="s">
        <v>514</v>
      </c>
      <c r="F1238" s="1304">
        <v>59</v>
      </c>
      <c r="G1238" s="1444"/>
      <c r="H1238" s="1260">
        <f>+G1238*F1238</f>
        <v>0</v>
      </c>
      <c r="J1238" s="2"/>
      <c r="K1238" s="806"/>
      <c r="M1238" s="2"/>
      <c r="N1238" s="123"/>
      <c r="P1238" s="2"/>
      <c r="Q1238" s="778"/>
      <c r="S1238" s="990"/>
      <c r="T1238" s="990"/>
      <c r="U1238" s="990"/>
      <c r="V1238" s="990"/>
    </row>
    <row r="1239" spans="1:22" s="504" customFormat="1" ht="15.75" customHeight="1">
      <c r="B1239" s="1313"/>
      <c r="C1239" s="1312"/>
      <c r="D1239" s="1303"/>
      <c r="E1239" s="1291"/>
      <c r="F1239" s="1311"/>
      <c r="G1239" s="1449"/>
      <c r="H1239" s="1310"/>
      <c r="J1239" s="2"/>
      <c r="K1239" s="806"/>
      <c r="M1239" s="2"/>
      <c r="N1239" s="123"/>
      <c r="P1239" s="2"/>
      <c r="Q1239" s="778"/>
      <c r="S1239" s="990"/>
      <c r="T1239" s="990"/>
      <c r="U1239" s="990"/>
      <c r="V1239" s="990"/>
    </row>
    <row r="1240" spans="1:22" s="504" customFormat="1" ht="15.75" customHeight="1">
      <c r="B1240" s="1115"/>
      <c r="C1240" s="1307" t="s">
        <v>43</v>
      </c>
      <c r="D1240" s="1306" t="s">
        <v>526</v>
      </c>
      <c r="E1240" s="1291" t="s">
        <v>12</v>
      </c>
      <c r="F1240" s="1304">
        <v>54</v>
      </c>
      <c r="G1240" s="1444"/>
      <c r="H1240" s="1290">
        <f>F1240*G1240</f>
        <v>0</v>
      </c>
      <c r="J1240" s="2"/>
      <c r="K1240" s="806"/>
      <c r="M1240" s="2"/>
      <c r="N1240" s="123"/>
      <c r="P1240" s="2"/>
      <c r="Q1240" s="778"/>
      <c r="S1240" s="990"/>
      <c r="T1240" s="990"/>
      <c r="U1240" s="990"/>
      <c r="V1240" s="990"/>
    </row>
    <row r="1241" spans="1:22" s="504" customFormat="1" ht="12.75">
      <c r="B1241" s="1115"/>
      <c r="C1241" s="1307"/>
      <c r="D1241" s="1306"/>
      <c r="E1241" s="1291"/>
      <c r="F1241" s="1304"/>
      <c r="G1241" s="1444"/>
      <c r="H1241" s="1260"/>
      <c r="J1241" s="2"/>
      <c r="K1241" s="806"/>
      <c r="M1241" s="2"/>
      <c r="N1241" s="123"/>
      <c r="P1241" s="2"/>
      <c r="Q1241" s="778"/>
      <c r="S1241" s="990"/>
      <c r="T1241" s="990"/>
      <c r="U1241" s="990"/>
      <c r="V1241" s="990"/>
    </row>
    <row r="1242" spans="1:22" s="504" customFormat="1" ht="12.75">
      <c r="B1242" s="1115" t="s">
        <v>579</v>
      </c>
      <c r="C1242" s="1309"/>
      <c r="D1242" s="1306" t="s">
        <v>527</v>
      </c>
      <c r="E1242" s="1291"/>
      <c r="F1242" s="1304"/>
      <c r="G1242" s="1444"/>
      <c r="H1242" s="1260"/>
      <c r="J1242" s="2"/>
      <c r="K1242" s="806"/>
      <c r="M1242" s="2"/>
      <c r="N1242" s="123"/>
      <c r="P1242" s="2"/>
      <c r="Q1242" s="778"/>
      <c r="S1242" s="990"/>
      <c r="T1242" s="990"/>
      <c r="U1242" s="990"/>
      <c r="V1242" s="990"/>
    </row>
    <row r="1243" spans="1:22" s="504" customFormat="1" ht="12.75">
      <c r="B1243" s="1115"/>
      <c r="C1243" s="1307" t="s">
        <v>39</v>
      </c>
      <c r="D1243" s="1306" t="s">
        <v>531</v>
      </c>
      <c r="E1243" s="1291"/>
      <c r="F1243" s="1304"/>
      <c r="G1243" s="1444"/>
      <c r="H1243" s="1260"/>
      <c r="J1243" s="2"/>
      <c r="K1243" s="806"/>
      <c r="M1243" s="2"/>
      <c r="N1243" s="123"/>
      <c r="P1243" s="2"/>
      <c r="Q1243" s="778"/>
      <c r="S1243" s="990"/>
      <c r="T1243" s="990"/>
      <c r="U1243" s="990"/>
      <c r="V1243" s="990"/>
    </row>
    <row r="1244" spans="1:22" s="504" customFormat="1" ht="12.75">
      <c r="B1244" s="1115"/>
      <c r="C1244" s="1307"/>
      <c r="D1244" s="1303" t="s">
        <v>580</v>
      </c>
      <c r="E1244" s="1291" t="s">
        <v>123</v>
      </c>
      <c r="F1244" s="1304">
        <v>18</v>
      </c>
      <c r="G1244" s="1444"/>
      <c r="H1244" s="1290">
        <f>F1244*G1244</f>
        <v>0</v>
      </c>
      <c r="J1244" s="2"/>
      <c r="K1244" s="806"/>
      <c r="M1244" s="2"/>
      <c r="N1244" s="123"/>
      <c r="P1244" s="2"/>
      <c r="Q1244" s="778"/>
      <c r="S1244" s="990"/>
      <c r="T1244" s="990"/>
      <c r="U1244" s="990"/>
      <c r="V1244" s="990"/>
    </row>
    <row r="1245" spans="1:22" s="649" customFormat="1" ht="12.75">
      <c r="B1245" s="1115"/>
      <c r="C1245" s="1307"/>
      <c r="D1245" s="1303" t="s">
        <v>583</v>
      </c>
      <c r="E1245" s="1291" t="s">
        <v>123</v>
      </c>
      <c r="F1245" s="1304">
        <v>18</v>
      </c>
      <c r="G1245" s="1444"/>
      <c r="H1245" s="1290">
        <f>F1245*G1245</f>
        <v>0</v>
      </c>
      <c r="J1245" s="2"/>
      <c r="K1245" s="806"/>
      <c r="M1245" s="2"/>
      <c r="N1245" s="123"/>
      <c r="P1245" s="2"/>
      <c r="Q1245" s="778"/>
      <c r="S1245" s="990"/>
      <c r="T1245" s="990"/>
      <c r="U1245" s="990"/>
      <c r="V1245" s="990"/>
    </row>
    <row r="1246" spans="1:22" s="504" customFormat="1" ht="12.75">
      <c r="B1246" s="1115"/>
      <c r="C1246" s="1307"/>
      <c r="D1246" s="1303"/>
      <c r="E1246" s="1291"/>
      <c r="F1246" s="1304"/>
      <c r="G1246" s="1444"/>
      <c r="H1246" s="1260"/>
      <c r="J1246" s="2"/>
      <c r="K1246" s="806"/>
      <c r="M1246" s="2"/>
      <c r="N1246" s="123"/>
      <c r="P1246" s="2"/>
      <c r="Q1246" s="778"/>
      <c r="S1246" s="990"/>
      <c r="T1246" s="990"/>
      <c r="U1246" s="990"/>
      <c r="V1246" s="990"/>
    </row>
    <row r="1247" spans="1:22" s="504" customFormat="1" ht="12.75">
      <c r="B1247" s="1115"/>
      <c r="C1247" s="1307" t="s">
        <v>35</v>
      </c>
      <c r="D1247" s="1306" t="s">
        <v>533</v>
      </c>
      <c r="E1247" s="1291"/>
      <c r="F1247" s="1304"/>
      <c r="G1247" s="1444"/>
      <c r="H1247" s="1260"/>
      <c r="J1247" s="2"/>
      <c r="K1247" s="806"/>
      <c r="M1247" s="2"/>
      <c r="N1247" s="123"/>
      <c r="P1247" s="2"/>
      <c r="Q1247" s="778"/>
      <c r="S1247" s="990"/>
      <c r="T1247" s="990"/>
      <c r="U1247" s="990"/>
      <c r="V1247" s="990"/>
    </row>
    <row r="1248" spans="1:22" s="504" customFormat="1" ht="12.75">
      <c r="B1248" s="1115"/>
      <c r="C1248" s="1307"/>
      <c r="D1248" s="1303" t="s">
        <v>581</v>
      </c>
      <c r="E1248" s="1291" t="s">
        <v>123</v>
      </c>
      <c r="F1248" s="1304">
        <v>8</v>
      </c>
      <c r="G1248" s="1444"/>
      <c r="H1248" s="1290">
        <f>F1248*G1248</f>
        <v>0</v>
      </c>
      <c r="J1248" s="2"/>
      <c r="K1248" s="806"/>
      <c r="M1248" s="2"/>
      <c r="N1248" s="123"/>
      <c r="P1248" s="2"/>
      <c r="Q1248" s="778"/>
      <c r="S1248" s="990"/>
      <c r="T1248" s="990"/>
      <c r="U1248" s="990"/>
      <c r="V1248" s="990"/>
    </row>
    <row r="1249" spans="2:22" s="504" customFormat="1" ht="12.75">
      <c r="B1249" s="1115"/>
      <c r="C1249" s="1307"/>
      <c r="D1249" s="1303" t="s">
        <v>872</v>
      </c>
      <c r="E1249" s="1291" t="s">
        <v>123</v>
      </c>
      <c r="F1249" s="1304">
        <v>5</v>
      </c>
      <c r="G1249" s="1444"/>
      <c r="H1249" s="1290">
        <f>F1249*G1249</f>
        <v>0</v>
      </c>
      <c r="J1249" s="2"/>
      <c r="K1249" s="806"/>
      <c r="M1249" s="2"/>
      <c r="N1249" s="123"/>
      <c r="P1249" s="2"/>
      <c r="Q1249" s="778"/>
      <c r="S1249" s="990"/>
      <c r="T1249" s="990"/>
      <c r="U1249" s="990"/>
      <c r="V1249" s="990"/>
    </row>
    <row r="1250" spans="2:22" s="504" customFormat="1" ht="12.75">
      <c r="B1250" s="1115"/>
      <c r="C1250" s="1307"/>
      <c r="D1250" s="1303" t="s">
        <v>778</v>
      </c>
      <c r="E1250" s="1291" t="s">
        <v>123</v>
      </c>
      <c r="F1250" s="1304">
        <v>12</v>
      </c>
      <c r="G1250" s="1444"/>
      <c r="H1250" s="1290">
        <f>F1250*G1250</f>
        <v>0</v>
      </c>
      <c r="J1250" s="2"/>
      <c r="K1250" s="806"/>
      <c r="M1250" s="2"/>
      <c r="N1250" s="123"/>
      <c r="P1250" s="2"/>
      <c r="Q1250" s="778"/>
      <c r="S1250" s="990"/>
      <c r="T1250" s="990"/>
      <c r="U1250" s="990"/>
      <c r="V1250" s="990"/>
    </row>
    <row r="1251" spans="2:22" s="504" customFormat="1" ht="12.75">
      <c r="B1251" s="1115"/>
      <c r="C1251" s="1307"/>
      <c r="D1251" s="1303"/>
      <c r="E1251" s="1291"/>
      <c r="F1251" s="1304"/>
      <c r="G1251" s="1444"/>
      <c r="H1251" s="1260"/>
      <c r="J1251" s="2"/>
      <c r="K1251" s="806"/>
      <c r="M1251" s="2"/>
      <c r="N1251" s="123"/>
      <c r="P1251" s="2"/>
      <c r="Q1251" s="778"/>
      <c r="S1251" s="990"/>
      <c r="T1251" s="990"/>
      <c r="U1251" s="990"/>
      <c r="V1251" s="990"/>
    </row>
    <row r="1252" spans="2:22" s="504" customFormat="1" ht="12.75">
      <c r="B1252" s="1124"/>
      <c r="C1252" s="1307" t="s">
        <v>203</v>
      </c>
      <c r="D1252" s="1308" t="s">
        <v>535</v>
      </c>
      <c r="E1252" s="1291"/>
      <c r="F1252" s="1304"/>
      <c r="G1252" s="1444"/>
      <c r="H1252" s="1260"/>
      <c r="J1252" s="2"/>
      <c r="K1252" s="806"/>
      <c r="M1252" s="2"/>
      <c r="N1252" s="123"/>
      <c r="P1252" s="2"/>
      <c r="Q1252" s="778"/>
      <c r="S1252" s="990"/>
      <c r="T1252" s="990"/>
      <c r="U1252" s="990"/>
      <c r="V1252" s="990"/>
    </row>
    <row r="1253" spans="2:22" s="504" customFormat="1" ht="12.75">
      <c r="B1253" s="1115"/>
      <c r="C1253" s="1307"/>
      <c r="D1253" s="1303" t="s">
        <v>536</v>
      </c>
      <c r="E1253" s="1291" t="s">
        <v>123</v>
      </c>
      <c r="F1253" s="1304">
        <v>3</v>
      </c>
      <c r="G1253" s="1444"/>
      <c r="H1253" s="1290">
        <f>F1253*G1253</f>
        <v>0</v>
      </c>
      <c r="J1253" s="2"/>
      <c r="K1253" s="806"/>
      <c r="M1253" s="2"/>
      <c r="N1253" s="123"/>
      <c r="P1253" s="2"/>
      <c r="Q1253" s="778"/>
      <c r="S1253" s="990"/>
      <c r="T1253" s="990"/>
      <c r="U1253" s="990"/>
      <c r="V1253" s="990"/>
    </row>
    <row r="1254" spans="2:22" s="504" customFormat="1" ht="12.75">
      <c r="B1254" s="1115"/>
      <c r="C1254" s="1307"/>
      <c r="D1254" s="1303" t="s">
        <v>537</v>
      </c>
      <c r="E1254" s="1291" t="s">
        <v>123</v>
      </c>
      <c r="F1254" s="1304">
        <v>13</v>
      </c>
      <c r="G1254" s="1444"/>
      <c r="H1254" s="1290">
        <f>F1254*G1254</f>
        <v>0</v>
      </c>
      <c r="J1254" s="2"/>
      <c r="K1254" s="806"/>
      <c r="M1254" s="2"/>
      <c r="N1254" s="123"/>
      <c r="P1254" s="2"/>
      <c r="Q1254" s="778"/>
      <c r="S1254" s="990"/>
      <c r="T1254" s="990"/>
      <c r="U1254" s="990"/>
      <c r="V1254" s="990"/>
    </row>
    <row r="1255" spans="2:22" s="504" customFormat="1" ht="12.75">
      <c r="B1255" s="1115"/>
      <c r="C1255" s="1307"/>
      <c r="D1255" s="1303"/>
      <c r="E1255" s="1291"/>
      <c r="F1255" s="1304"/>
      <c r="G1255" s="1444"/>
      <c r="H1255" s="1260"/>
      <c r="J1255" s="2"/>
      <c r="K1255" s="806"/>
      <c r="M1255" s="2"/>
      <c r="N1255" s="123"/>
      <c r="P1255" s="2"/>
      <c r="Q1255" s="778"/>
      <c r="S1255" s="990"/>
      <c r="T1255" s="990"/>
      <c r="U1255" s="990"/>
      <c r="V1255" s="990"/>
    </row>
    <row r="1256" spans="2:22" s="504" customFormat="1" ht="12.75">
      <c r="B1256" s="1124"/>
      <c r="C1256" s="1307" t="s">
        <v>40</v>
      </c>
      <c r="D1256" s="1308" t="s">
        <v>538</v>
      </c>
      <c r="E1256" s="1291"/>
      <c r="F1256" s="1304"/>
      <c r="G1256" s="1444"/>
      <c r="H1256" s="1260"/>
      <c r="J1256" s="2"/>
      <c r="K1256" s="806"/>
      <c r="M1256" s="2"/>
      <c r="N1256" s="123"/>
      <c r="P1256" s="2"/>
      <c r="Q1256" s="778"/>
      <c r="S1256" s="990"/>
      <c r="T1256" s="990"/>
      <c r="U1256" s="990"/>
      <c r="V1256" s="990"/>
    </row>
    <row r="1257" spans="2:22" s="504" customFormat="1" ht="12.75">
      <c r="B1257" s="1115"/>
      <c r="C1257" s="1307"/>
      <c r="D1257" s="1303" t="s">
        <v>870</v>
      </c>
      <c r="E1257" s="1291" t="s">
        <v>123</v>
      </c>
      <c r="F1257" s="1304">
        <v>1</v>
      </c>
      <c r="G1257" s="1444"/>
      <c r="H1257" s="1290">
        <f>F1257*G1257</f>
        <v>0</v>
      </c>
      <c r="J1257" s="2"/>
      <c r="K1257" s="806"/>
      <c r="M1257" s="2"/>
      <c r="N1257" s="123"/>
      <c r="P1257" s="2"/>
      <c r="Q1257" s="778"/>
      <c r="S1257" s="990"/>
      <c r="T1257" s="990"/>
      <c r="U1257" s="990"/>
      <c r="V1257" s="990"/>
    </row>
    <row r="1258" spans="2:22" s="504" customFormat="1" ht="12.75">
      <c r="B1258" s="1115"/>
      <c r="C1258" s="1307"/>
      <c r="D1258" s="1303"/>
      <c r="E1258" s="1291"/>
      <c r="F1258" s="1304"/>
      <c r="G1258" s="1444"/>
      <c r="H1258" s="1290"/>
      <c r="J1258" s="2"/>
      <c r="K1258" s="806"/>
      <c r="M1258" s="2"/>
      <c r="N1258" s="123"/>
      <c r="P1258" s="2"/>
      <c r="Q1258" s="778"/>
      <c r="S1258" s="990"/>
      <c r="T1258" s="990"/>
      <c r="U1258" s="990"/>
      <c r="V1258" s="990"/>
    </row>
    <row r="1259" spans="2:22" s="504" customFormat="1" ht="12.75">
      <c r="B1259" s="1124"/>
      <c r="C1259" s="1307" t="s">
        <v>41</v>
      </c>
      <c r="D1259" s="1308" t="s">
        <v>542</v>
      </c>
      <c r="E1259" s="1291"/>
      <c r="F1259" s="1304"/>
      <c r="G1259" s="1444"/>
      <c r="H1259" s="1260"/>
      <c r="J1259" s="2"/>
      <c r="K1259" s="806"/>
      <c r="M1259" s="2"/>
      <c r="N1259" s="123"/>
      <c r="P1259" s="2"/>
      <c r="Q1259" s="778"/>
      <c r="S1259" s="990"/>
      <c r="T1259" s="990"/>
      <c r="U1259" s="990"/>
      <c r="V1259" s="990"/>
    </row>
    <row r="1260" spans="2:22" s="504" customFormat="1" ht="12.75">
      <c r="B1260" s="1115"/>
      <c r="C1260" s="1307"/>
      <c r="D1260" s="1303" t="s">
        <v>582</v>
      </c>
      <c r="E1260" s="1291" t="s">
        <v>123</v>
      </c>
      <c r="F1260" s="1304">
        <v>1</v>
      </c>
      <c r="G1260" s="1444"/>
      <c r="H1260" s="1290">
        <f t="shared" ref="H1260:H1265" si="29">F1260*G1260</f>
        <v>0</v>
      </c>
      <c r="J1260" s="2"/>
      <c r="K1260" s="806"/>
      <c r="M1260" s="2"/>
      <c r="N1260" s="123"/>
      <c r="P1260" s="2"/>
      <c r="Q1260" s="778"/>
      <c r="S1260" s="990"/>
      <c r="T1260" s="990"/>
      <c r="U1260" s="990"/>
      <c r="V1260" s="990"/>
    </row>
    <row r="1261" spans="2:22" s="504" customFormat="1" ht="12.75">
      <c r="B1261" s="1115"/>
      <c r="C1261" s="1307"/>
      <c r="D1261" s="1303" t="s">
        <v>583</v>
      </c>
      <c r="E1261" s="1291" t="s">
        <v>123</v>
      </c>
      <c r="F1261" s="1304">
        <v>1</v>
      </c>
      <c r="G1261" s="1444"/>
      <c r="H1261" s="1290">
        <f t="shared" si="29"/>
        <v>0</v>
      </c>
      <c r="J1261" s="2"/>
      <c r="K1261" s="806"/>
      <c r="M1261" s="2"/>
      <c r="N1261" s="123"/>
      <c r="P1261" s="2"/>
      <c r="Q1261" s="778"/>
      <c r="S1261" s="990"/>
      <c r="T1261" s="990"/>
      <c r="U1261" s="990"/>
      <c r="V1261" s="990"/>
    </row>
    <row r="1262" spans="2:22" s="504" customFormat="1" ht="12.75">
      <c r="B1262" s="1115"/>
      <c r="C1262" s="1307"/>
      <c r="D1262" s="1303" t="s">
        <v>536</v>
      </c>
      <c r="E1262" s="1291" t="s">
        <v>123</v>
      </c>
      <c r="F1262" s="1304">
        <v>1</v>
      </c>
      <c r="G1262" s="1444"/>
      <c r="H1262" s="1290">
        <f t="shared" si="29"/>
        <v>0</v>
      </c>
      <c r="J1262" s="2"/>
      <c r="K1262" s="806"/>
      <c r="M1262" s="2"/>
      <c r="N1262" s="123"/>
      <c r="P1262" s="2"/>
      <c r="Q1262" s="778"/>
      <c r="S1262" s="990"/>
      <c r="T1262" s="990"/>
      <c r="U1262" s="990"/>
      <c r="V1262" s="990"/>
    </row>
    <row r="1263" spans="2:22" s="504" customFormat="1" ht="12.75">
      <c r="B1263" s="1115"/>
      <c r="C1263" s="1307"/>
      <c r="D1263" s="1303" t="s">
        <v>871</v>
      </c>
      <c r="E1263" s="1291" t="s">
        <v>123</v>
      </c>
      <c r="F1263" s="1304">
        <v>1</v>
      </c>
      <c r="G1263" s="1444"/>
      <c r="H1263" s="1290">
        <f t="shared" si="29"/>
        <v>0</v>
      </c>
      <c r="J1263" s="2"/>
      <c r="K1263" s="806"/>
      <c r="M1263" s="2"/>
      <c r="N1263" s="123"/>
      <c r="P1263" s="2"/>
      <c r="Q1263" s="778"/>
      <c r="S1263" s="990"/>
      <c r="T1263" s="990"/>
      <c r="U1263" s="990"/>
      <c r="V1263" s="990"/>
    </row>
    <row r="1264" spans="2:22" s="504" customFormat="1" ht="12.75">
      <c r="B1264" s="1115"/>
      <c r="C1264" s="1307"/>
      <c r="D1264" s="1303" t="s">
        <v>870</v>
      </c>
      <c r="E1264" s="1291" t="s">
        <v>123</v>
      </c>
      <c r="F1264" s="1304">
        <v>1</v>
      </c>
      <c r="G1264" s="1444"/>
      <c r="H1264" s="1290">
        <f t="shared" si="29"/>
        <v>0</v>
      </c>
      <c r="J1264" s="2"/>
      <c r="K1264" s="806"/>
      <c r="M1264" s="2"/>
      <c r="N1264" s="123"/>
      <c r="P1264" s="2"/>
      <c r="Q1264" s="778"/>
      <c r="S1264" s="990"/>
      <c r="T1264" s="990"/>
      <c r="U1264" s="990"/>
      <c r="V1264" s="990"/>
    </row>
    <row r="1265" spans="2:22" s="504" customFormat="1" ht="12.75">
      <c r="B1265" s="1115"/>
      <c r="C1265" s="1307"/>
      <c r="D1265" s="1303" t="s">
        <v>537</v>
      </c>
      <c r="E1265" s="1291" t="s">
        <v>123</v>
      </c>
      <c r="F1265" s="1304">
        <v>1</v>
      </c>
      <c r="G1265" s="1444"/>
      <c r="H1265" s="1290">
        <f t="shared" si="29"/>
        <v>0</v>
      </c>
      <c r="J1265" s="2"/>
      <c r="K1265" s="806"/>
      <c r="M1265" s="2"/>
      <c r="N1265" s="123"/>
      <c r="P1265" s="2"/>
      <c r="Q1265" s="778"/>
      <c r="S1265" s="990"/>
      <c r="T1265" s="990"/>
      <c r="U1265" s="990"/>
      <c r="V1265" s="990"/>
    </row>
    <row r="1266" spans="2:22" s="504" customFormat="1" ht="12.75">
      <c r="B1266" s="1115"/>
      <c r="C1266" s="1307"/>
      <c r="D1266" s="1303"/>
      <c r="E1266" s="1291"/>
      <c r="F1266" s="1304"/>
      <c r="G1266" s="1444"/>
      <c r="H1266" s="1260"/>
      <c r="J1266" s="2"/>
      <c r="K1266" s="806"/>
      <c r="M1266" s="2"/>
      <c r="N1266" s="123"/>
      <c r="P1266" s="2"/>
      <c r="Q1266" s="778"/>
      <c r="S1266" s="990"/>
      <c r="T1266" s="990"/>
      <c r="U1266" s="990"/>
      <c r="V1266" s="990"/>
    </row>
    <row r="1267" spans="2:22" s="504" customFormat="1" ht="12.75">
      <c r="B1267" s="1124"/>
      <c r="C1267" s="1307" t="s">
        <v>42</v>
      </c>
      <c r="D1267" s="1308" t="s">
        <v>545</v>
      </c>
      <c r="E1267" s="1291"/>
      <c r="F1267" s="1304"/>
      <c r="G1267" s="1444"/>
      <c r="H1267" s="1260"/>
      <c r="J1267" s="2"/>
      <c r="K1267" s="806"/>
      <c r="M1267" s="2"/>
      <c r="N1267" s="123"/>
      <c r="P1267" s="2"/>
      <c r="Q1267" s="778"/>
      <c r="S1267" s="990"/>
      <c r="T1267" s="990"/>
      <c r="U1267" s="990"/>
      <c r="V1267" s="990"/>
    </row>
    <row r="1268" spans="2:22" s="504" customFormat="1" ht="12.75">
      <c r="B1268" s="1115"/>
      <c r="C1268" s="1307"/>
      <c r="D1268" s="1303" t="s">
        <v>777</v>
      </c>
      <c r="E1268" s="1291" t="s">
        <v>123</v>
      </c>
      <c r="F1268" s="1304">
        <v>1</v>
      </c>
      <c r="G1268" s="1444"/>
      <c r="H1268" s="1290">
        <f t="shared" ref="H1268:H1274" si="30">F1268*G1268</f>
        <v>0</v>
      </c>
      <c r="J1268" s="2"/>
      <c r="K1268" s="806"/>
      <c r="M1268" s="2"/>
      <c r="N1268" s="123"/>
      <c r="P1268" s="2"/>
      <c r="Q1268" s="778"/>
      <c r="S1268" s="990"/>
      <c r="T1268" s="990"/>
      <c r="U1268" s="990"/>
      <c r="V1268" s="990"/>
    </row>
    <row r="1269" spans="2:22" s="504" customFormat="1" ht="12.75">
      <c r="B1269" s="1115"/>
      <c r="C1269" s="1307"/>
      <c r="D1269" s="1303" t="s">
        <v>869</v>
      </c>
      <c r="E1269" s="1291" t="s">
        <v>123</v>
      </c>
      <c r="F1269" s="1304">
        <v>1</v>
      </c>
      <c r="G1269" s="1444"/>
      <c r="H1269" s="1290">
        <f t="shared" si="30"/>
        <v>0</v>
      </c>
      <c r="J1269" s="2"/>
      <c r="K1269" s="806"/>
      <c r="M1269" s="2"/>
      <c r="N1269" s="123"/>
      <c r="P1269" s="2"/>
      <c r="Q1269" s="778"/>
      <c r="S1269" s="990"/>
      <c r="T1269" s="990"/>
      <c r="U1269" s="990"/>
      <c r="V1269" s="990"/>
    </row>
    <row r="1270" spans="2:22" s="504" customFormat="1" ht="12.75">
      <c r="B1270" s="1115"/>
      <c r="C1270" s="1307"/>
      <c r="D1270" s="1303" t="s">
        <v>778</v>
      </c>
      <c r="E1270" s="1291" t="s">
        <v>123</v>
      </c>
      <c r="F1270" s="1304">
        <v>1</v>
      </c>
      <c r="G1270" s="1444"/>
      <c r="H1270" s="1290">
        <f t="shared" si="30"/>
        <v>0</v>
      </c>
      <c r="J1270" s="2"/>
      <c r="K1270" s="806"/>
      <c r="M1270" s="2"/>
      <c r="N1270" s="123"/>
      <c r="P1270" s="2"/>
      <c r="Q1270" s="778"/>
      <c r="S1270" s="990"/>
      <c r="T1270" s="990"/>
      <c r="U1270" s="990"/>
      <c r="V1270" s="990"/>
    </row>
    <row r="1271" spans="2:22" s="504" customFormat="1" ht="12.75">
      <c r="B1271" s="1115"/>
      <c r="C1271" s="1307"/>
      <c r="D1271" s="1303" t="s">
        <v>868</v>
      </c>
      <c r="E1271" s="1291" t="s">
        <v>123</v>
      </c>
      <c r="F1271" s="1304">
        <v>1</v>
      </c>
      <c r="G1271" s="1444"/>
      <c r="H1271" s="1290">
        <f t="shared" si="30"/>
        <v>0</v>
      </c>
      <c r="J1271" s="2"/>
      <c r="K1271" s="806"/>
      <c r="M1271" s="2"/>
      <c r="N1271" s="123"/>
      <c r="P1271" s="2"/>
      <c r="Q1271" s="778"/>
      <c r="S1271" s="990"/>
      <c r="T1271" s="990"/>
      <c r="U1271" s="990"/>
      <c r="V1271" s="990"/>
    </row>
    <row r="1272" spans="2:22" s="504" customFormat="1" ht="12.75">
      <c r="B1272" s="1115"/>
      <c r="C1272" s="1307"/>
      <c r="D1272" s="1303" t="s">
        <v>540</v>
      </c>
      <c r="E1272" s="1291" t="s">
        <v>123</v>
      </c>
      <c r="F1272" s="1304">
        <v>4</v>
      </c>
      <c r="G1272" s="1444"/>
      <c r="H1272" s="1290">
        <f t="shared" si="30"/>
        <v>0</v>
      </c>
      <c r="J1272" s="2"/>
      <c r="K1272" s="806"/>
      <c r="M1272" s="2"/>
      <c r="N1272" s="123"/>
      <c r="P1272" s="2"/>
      <c r="Q1272" s="778"/>
      <c r="S1272" s="990"/>
      <c r="T1272" s="990"/>
      <c r="U1272" s="990"/>
      <c r="V1272" s="990"/>
    </row>
    <row r="1273" spans="2:22" s="504" customFormat="1" ht="12.75">
      <c r="B1273" s="1115"/>
      <c r="C1273" s="1307"/>
      <c r="D1273" s="1303" t="s">
        <v>867</v>
      </c>
      <c r="E1273" s="1291" t="s">
        <v>123</v>
      </c>
      <c r="F1273" s="1304">
        <v>3</v>
      </c>
      <c r="G1273" s="1444"/>
      <c r="H1273" s="1290">
        <f t="shared" si="30"/>
        <v>0</v>
      </c>
      <c r="J1273" s="2"/>
      <c r="K1273" s="806"/>
      <c r="M1273" s="2"/>
      <c r="N1273" s="123"/>
      <c r="P1273" s="2"/>
      <c r="Q1273" s="778"/>
      <c r="S1273" s="990"/>
      <c r="T1273" s="990"/>
      <c r="U1273" s="990"/>
      <c r="V1273" s="990"/>
    </row>
    <row r="1274" spans="2:22" s="504" customFormat="1" ht="12.75">
      <c r="B1274" s="1115"/>
      <c r="C1274" s="1307"/>
      <c r="D1274" s="1303" t="s">
        <v>541</v>
      </c>
      <c r="E1274" s="1291" t="s">
        <v>123</v>
      </c>
      <c r="F1274" s="1304">
        <v>1</v>
      </c>
      <c r="G1274" s="1444"/>
      <c r="H1274" s="1290">
        <f t="shared" si="30"/>
        <v>0</v>
      </c>
      <c r="J1274" s="2"/>
      <c r="K1274" s="806"/>
      <c r="M1274" s="2"/>
      <c r="N1274" s="123"/>
      <c r="P1274" s="2"/>
      <c r="Q1274" s="778"/>
      <c r="S1274" s="990"/>
      <c r="T1274" s="990"/>
      <c r="U1274" s="990"/>
      <c r="V1274" s="990"/>
    </row>
    <row r="1275" spans="2:22" s="504" customFormat="1" ht="12.75">
      <c r="B1275" s="1115"/>
      <c r="C1275" s="1307"/>
      <c r="D1275" s="1303"/>
      <c r="E1275" s="1291"/>
      <c r="F1275" s="1304"/>
      <c r="G1275" s="1444"/>
      <c r="H1275" s="1260"/>
      <c r="J1275" s="2"/>
      <c r="K1275" s="806"/>
      <c r="M1275" s="2"/>
      <c r="N1275" s="123"/>
      <c r="P1275" s="2"/>
      <c r="Q1275" s="778"/>
      <c r="S1275" s="990"/>
      <c r="T1275" s="990"/>
      <c r="U1275" s="990"/>
      <c r="V1275" s="990"/>
    </row>
    <row r="1276" spans="2:22" s="504" customFormat="1" ht="12.75">
      <c r="B1276" s="1124"/>
      <c r="C1276" s="1307" t="s">
        <v>43</v>
      </c>
      <c r="D1276" s="1308" t="s">
        <v>548</v>
      </c>
      <c r="E1276" s="1291"/>
      <c r="F1276" s="1304"/>
      <c r="G1276" s="1444"/>
      <c r="H1276" s="1260"/>
      <c r="J1276" s="2"/>
      <c r="K1276" s="806"/>
      <c r="M1276" s="2"/>
      <c r="N1276" s="123"/>
      <c r="P1276" s="2"/>
      <c r="Q1276" s="778"/>
      <c r="S1276" s="990"/>
      <c r="T1276" s="990"/>
      <c r="U1276" s="990"/>
      <c r="V1276" s="990"/>
    </row>
    <row r="1277" spans="2:22" s="504" customFormat="1" ht="12.75">
      <c r="B1277" s="1115"/>
      <c r="C1277" s="1307"/>
      <c r="D1277" s="1303" t="s">
        <v>582</v>
      </c>
      <c r="E1277" s="1291" t="s">
        <v>123</v>
      </c>
      <c r="F1277" s="1304">
        <v>1</v>
      </c>
      <c r="G1277" s="1444"/>
      <c r="H1277" s="1290">
        <f>F1277*G1277</f>
        <v>0</v>
      </c>
      <c r="J1277" s="2"/>
      <c r="K1277" s="806"/>
      <c r="M1277" s="2"/>
      <c r="N1277" s="123"/>
      <c r="P1277" s="2"/>
      <c r="Q1277" s="778"/>
      <c r="S1277" s="990"/>
      <c r="T1277" s="990"/>
      <c r="U1277" s="990"/>
      <c r="V1277" s="990"/>
    </row>
    <row r="1278" spans="2:22" s="504" customFormat="1" ht="12.75">
      <c r="B1278" s="1115"/>
      <c r="C1278" s="1307"/>
      <c r="D1278" s="1303"/>
      <c r="E1278" s="1291"/>
      <c r="F1278" s="1304"/>
      <c r="G1278" s="1444"/>
      <c r="H1278" s="1260"/>
      <c r="J1278" s="2"/>
      <c r="K1278" s="806"/>
      <c r="M1278" s="2"/>
      <c r="N1278" s="123"/>
      <c r="P1278" s="2"/>
      <c r="Q1278" s="778"/>
      <c r="S1278" s="990"/>
      <c r="T1278" s="990"/>
      <c r="U1278" s="990"/>
      <c r="V1278" s="990"/>
    </row>
    <row r="1279" spans="2:22" s="504" customFormat="1" ht="12.75">
      <c r="B1279" s="1115"/>
      <c r="C1279" s="1307" t="s">
        <v>44</v>
      </c>
      <c r="D1279" s="1306" t="s">
        <v>866</v>
      </c>
      <c r="E1279" s="1291" t="s">
        <v>123</v>
      </c>
      <c r="F1279" s="1304">
        <v>1</v>
      </c>
      <c r="G1279" s="1444"/>
      <c r="H1279" s="1290">
        <f>F1279*G1279</f>
        <v>0</v>
      </c>
      <c r="J1279" s="2"/>
      <c r="K1279" s="806"/>
      <c r="M1279" s="2"/>
      <c r="N1279" s="123"/>
      <c r="P1279" s="2"/>
      <c r="Q1279" s="778"/>
      <c r="S1279" s="990"/>
      <c r="T1279" s="990"/>
      <c r="U1279" s="990"/>
      <c r="V1279" s="990"/>
    </row>
    <row r="1280" spans="2:22" s="12" customFormat="1" ht="15" customHeight="1">
      <c r="B1280" s="1115"/>
      <c r="C1280" s="1307"/>
      <c r="D1280" s="1306"/>
      <c r="E1280" s="1291"/>
      <c r="F1280" s="1304"/>
      <c r="G1280" s="1444"/>
      <c r="H1280" s="1290"/>
      <c r="J1280" s="783"/>
      <c r="K1280" s="806"/>
      <c r="M1280" s="864"/>
      <c r="N1280" s="123"/>
      <c r="P1280" s="783"/>
      <c r="Q1280" s="778"/>
      <c r="S1280" s="977"/>
      <c r="T1280" s="977"/>
      <c r="U1280" s="977"/>
      <c r="V1280" s="977"/>
    </row>
    <row r="1281" spans="1:22" s="355" customFormat="1" ht="15" customHeight="1">
      <c r="A1281" s="14"/>
      <c r="B1281" s="1115"/>
      <c r="C1281" s="1307"/>
      <c r="D1281" s="1306"/>
      <c r="E1281" s="1291"/>
      <c r="F1281" s="1304"/>
      <c r="G1281" s="1444"/>
      <c r="H1281" s="1290"/>
      <c r="J1281" s="375"/>
      <c r="K1281" s="806"/>
      <c r="M1281" s="375"/>
      <c r="N1281" s="123"/>
      <c r="P1281" s="375"/>
      <c r="Q1281" s="778"/>
      <c r="S1281" s="971"/>
      <c r="T1281" s="971"/>
      <c r="U1281" s="971"/>
      <c r="V1281" s="971"/>
    </row>
    <row r="1282" spans="1:22" s="631" customFormat="1" ht="15" customHeight="1">
      <c r="A1282" s="630"/>
      <c r="B1282" s="1357"/>
      <c r="C1282" s="1234"/>
      <c r="D1282" s="1233" t="s">
        <v>115</v>
      </c>
      <c r="E1282" s="1356"/>
      <c r="F1282" s="1355"/>
      <c r="G1282" s="1434"/>
      <c r="H1282" s="1354">
        <f>SUBTOTAL(9,H1283:H1428)</f>
        <v>0</v>
      </c>
      <c r="J1282" s="375"/>
      <c r="K1282" s="806"/>
      <c r="M1282" s="375"/>
      <c r="N1282" s="123"/>
      <c r="P1282" s="375"/>
      <c r="Q1282" s="778"/>
      <c r="S1282" s="986"/>
      <c r="T1282" s="986"/>
      <c r="U1282" s="986"/>
      <c r="V1282" s="986"/>
    </row>
    <row r="1283" spans="1:22" s="379" customFormat="1" ht="15" customHeight="1">
      <c r="B1283" s="1348">
        <v>1</v>
      </c>
      <c r="C1283" s="1347"/>
      <c r="D1283" s="1346" t="s">
        <v>450</v>
      </c>
      <c r="E1283" s="1345"/>
      <c r="F1283" s="1344"/>
      <c r="G1283" s="1443"/>
      <c r="H1283" s="1342">
        <f>SUBTOTAL(9,H1284:H1296)</f>
        <v>0</v>
      </c>
      <c r="J1283" s="778"/>
      <c r="K1283" s="806"/>
      <c r="M1283" s="123"/>
      <c r="N1283" s="123"/>
      <c r="P1283" s="778"/>
      <c r="Q1283" s="778"/>
      <c r="S1283" s="978"/>
      <c r="T1283" s="978"/>
      <c r="U1283" s="978"/>
      <c r="V1283" s="978"/>
    </row>
    <row r="1284" spans="1:22" s="379" customFormat="1" ht="15" customHeight="1">
      <c r="B1284" s="1131">
        <f>B1283+0.1</f>
        <v>1.1000000000000001</v>
      </c>
      <c r="C1284" s="1320"/>
      <c r="D1284" s="1326" t="s">
        <v>451</v>
      </c>
      <c r="E1284" s="1315"/>
      <c r="F1284" s="1314"/>
      <c r="G1284" s="1444"/>
      <c r="H1284" s="1244">
        <f>SUBTOTAL(9,H1285:H1291)</f>
        <v>0</v>
      </c>
      <c r="J1284" s="778"/>
      <c r="K1284" s="806"/>
      <c r="M1284" s="123"/>
      <c r="N1284" s="123"/>
      <c r="P1284" s="778"/>
      <c r="Q1284" s="778"/>
      <c r="S1284" s="978"/>
      <c r="T1284" s="978"/>
      <c r="U1284" s="978"/>
      <c r="V1284" s="978"/>
    </row>
    <row r="1285" spans="1:22" s="379" customFormat="1" ht="15" customHeight="1">
      <c r="B1285" s="1115" t="s">
        <v>286</v>
      </c>
      <c r="C1285" s="1309"/>
      <c r="D1285" s="632" t="s">
        <v>32</v>
      </c>
      <c r="E1285" s="1337"/>
      <c r="F1285" s="1334"/>
      <c r="G1285" s="1444"/>
      <c r="H1285" s="1244"/>
      <c r="J1285" s="778"/>
      <c r="K1285" s="806"/>
      <c r="M1285" s="123"/>
      <c r="N1285" s="123"/>
      <c r="P1285" s="778"/>
      <c r="Q1285" s="778"/>
      <c r="S1285" s="978"/>
      <c r="T1285" s="978"/>
      <c r="U1285" s="978"/>
      <c r="V1285" s="978"/>
    </row>
    <row r="1286" spans="1:22" s="379" customFormat="1" ht="15" customHeight="1">
      <c r="B1286" s="1341"/>
      <c r="C1286" s="1353"/>
      <c r="D1286" s="633" t="s">
        <v>1016</v>
      </c>
      <c r="E1286" s="1339" t="s">
        <v>453</v>
      </c>
      <c r="F1286" s="1334">
        <v>2</v>
      </c>
      <c r="G1286" s="1444"/>
      <c r="H1286" s="1290">
        <f>F1286*G1286</f>
        <v>0</v>
      </c>
      <c r="J1286" s="778"/>
      <c r="K1286" s="806"/>
      <c r="M1286" s="123"/>
      <c r="N1286" s="123"/>
      <c r="P1286" s="778"/>
      <c r="Q1286" s="778"/>
      <c r="S1286" s="978"/>
      <c r="T1286" s="978"/>
      <c r="U1286" s="978"/>
      <c r="V1286" s="978"/>
    </row>
    <row r="1287" spans="1:22" s="379" customFormat="1" ht="15" customHeight="1">
      <c r="B1287" s="1341"/>
      <c r="C1287" s="1353"/>
      <c r="D1287" s="632"/>
      <c r="E1287" s="1339"/>
      <c r="F1287" s="1334"/>
      <c r="G1287" s="1444"/>
      <c r="H1287" s="1290"/>
      <c r="J1287" s="778"/>
      <c r="K1287" s="806"/>
      <c r="M1287" s="123"/>
      <c r="N1287" s="123"/>
      <c r="P1287" s="778"/>
      <c r="Q1287" s="778"/>
      <c r="S1287" s="978"/>
      <c r="T1287" s="978"/>
      <c r="U1287" s="978"/>
      <c r="V1287" s="978"/>
    </row>
    <row r="1288" spans="1:22" s="379" customFormat="1" ht="15" customHeight="1">
      <c r="B1288" s="1341"/>
      <c r="C1288" s="1309" t="s">
        <v>35</v>
      </c>
      <c r="D1288" s="632" t="s">
        <v>471</v>
      </c>
      <c r="E1288" s="1339"/>
      <c r="F1288" s="1334"/>
      <c r="G1288" s="1444"/>
      <c r="H1288" s="1290"/>
      <c r="J1288" s="778"/>
      <c r="K1288" s="806"/>
      <c r="M1288" s="123"/>
      <c r="N1288" s="123"/>
      <c r="P1288" s="778"/>
      <c r="Q1288" s="778"/>
      <c r="S1288" s="978"/>
      <c r="T1288" s="978"/>
      <c r="U1288" s="978"/>
      <c r="V1288" s="978"/>
    </row>
    <row r="1289" spans="1:22" s="379" customFormat="1" ht="15" customHeight="1">
      <c r="B1289" s="1341"/>
      <c r="C1289" s="1309"/>
      <c r="D1289" s="633" t="s">
        <v>584</v>
      </c>
      <c r="E1289" s="1339" t="s">
        <v>453</v>
      </c>
      <c r="F1289" s="1334">
        <v>1</v>
      </c>
      <c r="G1289" s="1444"/>
      <c r="H1289" s="1290">
        <f>F1289*G1289</f>
        <v>0</v>
      </c>
      <c r="J1289" s="778"/>
      <c r="K1289" s="806"/>
      <c r="M1289" s="123"/>
      <c r="N1289" s="123"/>
      <c r="P1289" s="778"/>
      <c r="Q1289" s="778"/>
      <c r="S1289" s="978"/>
      <c r="T1289" s="978"/>
      <c r="U1289" s="978"/>
      <c r="V1289" s="978"/>
    </row>
    <row r="1290" spans="1:22" s="379" customFormat="1" ht="15" customHeight="1">
      <c r="B1290" s="1341"/>
      <c r="C1290" s="1309"/>
      <c r="D1290" s="633" t="s">
        <v>585</v>
      </c>
      <c r="E1290" s="1339" t="s">
        <v>0</v>
      </c>
      <c r="F1290" s="1334">
        <v>1</v>
      </c>
      <c r="G1290" s="1444"/>
      <c r="H1290" s="1290">
        <f>F1290*G1290</f>
        <v>0</v>
      </c>
      <c r="J1290" s="778"/>
      <c r="K1290" s="806"/>
      <c r="M1290" s="123"/>
      <c r="N1290" s="123"/>
      <c r="P1290" s="778"/>
      <c r="Q1290" s="778"/>
      <c r="S1290" s="978"/>
      <c r="T1290" s="978"/>
      <c r="U1290" s="978"/>
      <c r="V1290" s="978"/>
    </row>
    <row r="1291" spans="1:22" s="379" customFormat="1" ht="15" customHeight="1">
      <c r="B1291" s="1341"/>
      <c r="C1291" s="1309"/>
      <c r="D1291" s="632"/>
      <c r="E1291" s="1351"/>
      <c r="F1291" s="1350"/>
      <c r="G1291" s="1451"/>
      <c r="H1291" s="1349"/>
      <c r="J1291" s="778"/>
      <c r="K1291" s="806"/>
      <c r="M1291" s="123"/>
      <c r="N1291" s="123"/>
      <c r="P1291" s="778"/>
      <c r="Q1291" s="778"/>
      <c r="S1291" s="978"/>
      <c r="T1291" s="978"/>
      <c r="U1291" s="978"/>
      <c r="V1291" s="978"/>
    </row>
    <row r="1292" spans="1:22" s="379" customFormat="1" ht="15" customHeight="1">
      <c r="B1292" s="1131">
        <f>B1284+0.1</f>
        <v>1.2</v>
      </c>
      <c r="C1292" s="1309"/>
      <c r="D1292" s="1326" t="s">
        <v>455</v>
      </c>
      <c r="E1292" s="1352"/>
      <c r="F1292" s="1350"/>
      <c r="G1292" s="1451"/>
      <c r="H1292" s="1244">
        <f>SUBTOTAL(9,H1293:H1296)</f>
        <v>0</v>
      </c>
      <c r="J1292" s="778"/>
      <c r="K1292" s="806"/>
      <c r="M1292" s="123"/>
      <c r="N1292" s="123"/>
      <c r="P1292" s="778"/>
      <c r="Q1292" s="778"/>
      <c r="S1292" s="978"/>
      <c r="T1292" s="978"/>
      <c r="U1292" s="978"/>
      <c r="V1292" s="978"/>
    </row>
    <row r="1293" spans="1:22" s="379" customFormat="1" ht="15" customHeight="1">
      <c r="B1293" s="1341"/>
      <c r="C1293" s="1309" t="s">
        <v>39</v>
      </c>
      <c r="D1293" s="632" t="s">
        <v>471</v>
      </c>
      <c r="E1293" s="1351"/>
      <c r="F1293" s="1350"/>
      <c r="G1293" s="1451"/>
      <c r="H1293" s="1349"/>
      <c r="J1293" s="778"/>
      <c r="K1293" s="806"/>
      <c r="M1293" s="123"/>
      <c r="N1293" s="123"/>
      <c r="P1293" s="778"/>
      <c r="Q1293" s="778"/>
      <c r="S1293" s="978"/>
      <c r="T1293" s="978"/>
      <c r="U1293" s="978"/>
      <c r="V1293" s="978"/>
    </row>
    <row r="1294" spans="1:22" s="379" customFormat="1" ht="15" customHeight="1">
      <c r="B1294" s="1341"/>
      <c r="C1294" s="1309"/>
      <c r="D1294" s="633" t="s">
        <v>584</v>
      </c>
      <c r="E1294" s="1351" t="s">
        <v>453</v>
      </c>
      <c r="F1294" s="1350">
        <v>1</v>
      </c>
      <c r="G1294" s="1451"/>
      <c r="H1294" s="1349">
        <f>F1294*G1294</f>
        <v>0</v>
      </c>
      <c r="J1294" s="778"/>
      <c r="K1294" s="806"/>
      <c r="M1294" s="123"/>
      <c r="N1294" s="123"/>
      <c r="P1294" s="778"/>
      <c r="Q1294" s="778"/>
      <c r="S1294" s="978"/>
      <c r="T1294" s="978"/>
      <c r="U1294" s="978"/>
      <c r="V1294" s="978"/>
    </row>
    <row r="1295" spans="1:22" s="355" customFormat="1" ht="18" customHeight="1">
      <c r="A1295" s="14"/>
      <c r="B1295" s="1341"/>
      <c r="C1295" s="1309"/>
      <c r="D1295" s="633" t="s">
        <v>585</v>
      </c>
      <c r="E1295" s="1351" t="s">
        <v>0</v>
      </c>
      <c r="F1295" s="1350">
        <v>1</v>
      </c>
      <c r="G1295" s="1451"/>
      <c r="H1295" s="1349">
        <f>F1295*G1295</f>
        <v>0</v>
      </c>
      <c r="J1295" s="375"/>
      <c r="K1295" s="806"/>
      <c r="M1295" s="375"/>
      <c r="N1295" s="123"/>
      <c r="P1295" s="375"/>
      <c r="Q1295" s="778"/>
      <c r="S1295" s="971"/>
      <c r="T1295" s="971"/>
      <c r="U1295" s="971"/>
      <c r="V1295" s="971"/>
    </row>
    <row r="1296" spans="1:22" s="631" customFormat="1" ht="15" customHeight="1">
      <c r="A1296" s="630"/>
      <c r="B1296" s="1341"/>
      <c r="C1296" s="1340"/>
      <c r="D1296" s="1243"/>
      <c r="E1296" s="1339"/>
      <c r="F1296" s="1334"/>
      <c r="G1296" s="1444"/>
      <c r="H1296" s="1290"/>
      <c r="J1296" s="375"/>
      <c r="K1296" s="806"/>
      <c r="M1296" s="375"/>
      <c r="N1296" s="123"/>
      <c r="P1296" s="375"/>
      <c r="Q1296" s="778"/>
      <c r="S1296" s="986"/>
      <c r="T1296" s="986"/>
      <c r="U1296" s="986"/>
      <c r="V1296" s="986"/>
    </row>
    <row r="1297" spans="1:22" s="631" customFormat="1" ht="15" customHeight="1">
      <c r="A1297" s="630"/>
      <c r="B1297" s="1348">
        <v>2</v>
      </c>
      <c r="C1297" s="1347"/>
      <c r="D1297" s="1346" t="s">
        <v>31</v>
      </c>
      <c r="E1297" s="1345"/>
      <c r="F1297" s="1344"/>
      <c r="G1297" s="1443"/>
      <c r="H1297" s="1342">
        <f>SUBTOTAL(9,H1302:H1429)</f>
        <v>0</v>
      </c>
      <c r="J1297" s="375"/>
      <c r="K1297" s="806"/>
      <c r="M1297" s="375"/>
      <c r="N1297" s="123"/>
      <c r="P1297" s="375"/>
      <c r="Q1297" s="778"/>
      <c r="S1297" s="986"/>
      <c r="T1297" s="986"/>
      <c r="U1297" s="986"/>
      <c r="V1297" s="986"/>
    </row>
    <row r="1298" spans="1:22" s="631" customFormat="1" ht="15" customHeight="1">
      <c r="A1298" s="630"/>
      <c r="B1298" s="1131">
        <f>+B1297+0.1</f>
        <v>2.1</v>
      </c>
      <c r="C1298" s="1320"/>
      <c r="D1298" s="1326" t="s">
        <v>466</v>
      </c>
      <c r="E1298" s="1314"/>
      <c r="F1298" s="1314"/>
      <c r="G1298" s="1444"/>
      <c r="H1298" s="1244">
        <f>SUBTOTAL(9,H1300:H1332)</f>
        <v>0</v>
      </c>
      <c r="J1298" s="375"/>
      <c r="K1298" s="806"/>
      <c r="M1298" s="375"/>
      <c r="N1298" s="123"/>
      <c r="P1298" s="375"/>
      <c r="Q1298" s="778"/>
      <c r="S1298" s="986"/>
      <c r="T1298" s="986"/>
      <c r="U1298" s="986"/>
      <c r="V1298" s="986"/>
    </row>
    <row r="1299" spans="1:22" s="631" customFormat="1" ht="15" customHeight="1">
      <c r="A1299" s="630"/>
      <c r="B1299" s="1115" t="s">
        <v>210</v>
      </c>
      <c r="C1299" s="1340"/>
      <c r="D1299" s="632" t="s">
        <v>467</v>
      </c>
      <c r="E1299" s="1314"/>
      <c r="F1299" s="1314"/>
      <c r="G1299" s="1444"/>
      <c r="H1299" s="1244">
        <f>SUBTOTAL(9,H1301:H1308)</f>
        <v>0</v>
      </c>
      <c r="J1299" s="375"/>
      <c r="K1299" s="806"/>
      <c r="M1299" s="375"/>
      <c r="N1299" s="123"/>
      <c r="P1299" s="375"/>
      <c r="Q1299" s="778"/>
      <c r="S1299" s="986"/>
      <c r="T1299" s="986"/>
      <c r="U1299" s="986"/>
      <c r="V1299" s="986"/>
    </row>
    <row r="1300" spans="1:22" s="631" customFormat="1" ht="15" customHeight="1">
      <c r="A1300" s="630"/>
      <c r="B1300" s="1131"/>
      <c r="C1300" s="1309" t="s">
        <v>39</v>
      </c>
      <c r="D1300" s="632" t="s">
        <v>392</v>
      </c>
      <c r="E1300" s="1314"/>
      <c r="F1300" s="1314"/>
      <c r="G1300" s="1444"/>
      <c r="H1300" s="1244"/>
      <c r="J1300" s="375"/>
      <c r="K1300" s="806"/>
      <c r="M1300" s="375"/>
      <c r="N1300" s="123"/>
      <c r="P1300" s="375"/>
      <c r="Q1300" s="778"/>
      <c r="S1300" s="986"/>
      <c r="T1300" s="986"/>
      <c r="U1300" s="986"/>
      <c r="V1300" s="986"/>
    </row>
    <row r="1301" spans="1:22" s="631" customFormat="1" ht="15" customHeight="1">
      <c r="A1301" s="630"/>
      <c r="B1301" s="1131"/>
      <c r="C1301" s="1340"/>
      <c r="D1301" s="1243" t="s">
        <v>468</v>
      </c>
      <c r="E1301" s="1314"/>
      <c r="F1301" s="1314"/>
      <c r="G1301" s="1444"/>
      <c r="H1301" s="1244"/>
      <c r="J1301" s="375"/>
      <c r="K1301" s="806"/>
      <c r="M1301" s="375"/>
      <c r="N1301" s="123"/>
      <c r="P1301" s="375"/>
      <c r="Q1301" s="778"/>
      <c r="S1301" s="986"/>
      <c r="T1301" s="986"/>
      <c r="U1301" s="986"/>
      <c r="V1301" s="986"/>
    </row>
    <row r="1302" spans="1:22" s="631" customFormat="1" ht="15" customHeight="1">
      <c r="A1302" s="630"/>
      <c r="B1302" s="1131"/>
      <c r="C1302" s="1320"/>
      <c r="D1302" s="633" t="s">
        <v>346</v>
      </c>
      <c r="E1302" s="1339" t="s">
        <v>12</v>
      </c>
      <c r="F1302" s="1314">
        <v>20</v>
      </c>
      <c r="G1302" s="1444"/>
      <c r="H1302" s="1260">
        <f>F1302*G1302</f>
        <v>0</v>
      </c>
      <c r="J1302" s="375"/>
      <c r="K1302" s="806"/>
      <c r="M1302" s="375"/>
      <c r="N1302" s="123"/>
      <c r="P1302" s="375"/>
      <c r="Q1302" s="778"/>
      <c r="S1302" s="986"/>
      <c r="T1302" s="986"/>
      <c r="U1302" s="986"/>
      <c r="V1302" s="986"/>
    </row>
    <row r="1303" spans="1:22" s="631" customFormat="1" ht="15" customHeight="1">
      <c r="A1303" s="630"/>
      <c r="B1303" s="1131"/>
      <c r="C1303" s="1320"/>
      <c r="D1303" s="633" t="s">
        <v>458</v>
      </c>
      <c r="E1303" s="1339" t="s">
        <v>12</v>
      </c>
      <c r="F1303" s="1314">
        <v>8</v>
      </c>
      <c r="G1303" s="1444"/>
      <c r="H1303" s="1260">
        <f>F1303*G1303</f>
        <v>0</v>
      </c>
      <c r="J1303" s="375"/>
      <c r="K1303" s="806"/>
      <c r="M1303" s="375"/>
      <c r="N1303" s="123"/>
      <c r="P1303" s="375"/>
      <c r="Q1303" s="778"/>
      <c r="S1303" s="986"/>
      <c r="T1303" s="986"/>
      <c r="U1303" s="986"/>
      <c r="V1303" s="986"/>
    </row>
    <row r="1304" spans="1:22" s="631" customFormat="1" ht="15" customHeight="1">
      <c r="A1304" s="630"/>
      <c r="B1304" s="1131"/>
      <c r="C1304" s="1320"/>
      <c r="D1304" s="633" t="s">
        <v>469</v>
      </c>
      <c r="E1304" s="1339" t="s">
        <v>12</v>
      </c>
      <c r="F1304" s="1314">
        <v>33</v>
      </c>
      <c r="G1304" s="1444"/>
      <c r="H1304" s="1260">
        <f>F1304*G1304</f>
        <v>0</v>
      </c>
      <c r="J1304" s="375"/>
      <c r="K1304" s="806"/>
      <c r="M1304" s="375"/>
      <c r="N1304" s="123"/>
      <c r="P1304" s="375"/>
      <c r="Q1304" s="778"/>
      <c r="S1304" s="986"/>
      <c r="T1304" s="986"/>
      <c r="U1304" s="986"/>
      <c r="V1304" s="986"/>
    </row>
    <row r="1305" spans="1:22" s="631" customFormat="1" ht="15" customHeight="1">
      <c r="A1305" s="630"/>
      <c r="B1305" s="1131"/>
      <c r="C1305" s="1320"/>
      <c r="D1305" s="633" t="s">
        <v>470</v>
      </c>
      <c r="E1305" s="1339" t="s">
        <v>12</v>
      </c>
      <c r="F1305" s="1314">
        <v>14</v>
      </c>
      <c r="G1305" s="1444"/>
      <c r="H1305" s="1260">
        <f>F1305*G1305</f>
        <v>0</v>
      </c>
      <c r="J1305" s="375"/>
      <c r="K1305" s="806"/>
      <c r="M1305" s="375"/>
      <c r="N1305" s="123"/>
      <c r="P1305" s="375"/>
      <c r="Q1305" s="778"/>
      <c r="S1305" s="986"/>
      <c r="T1305" s="986"/>
      <c r="U1305" s="986"/>
      <c r="V1305" s="986"/>
    </row>
    <row r="1306" spans="1:22" s="631" customFormat="1" ht="15" customHeight="1">
      <c r="A1306" s="630"/>
      <c r="B1306" s="1131"/>
      <c r="C1306" s="1320"/>
      <c r="D1306" s="1326"/>
      <c r="E1306" s="1314"/>
      <c r="F1306" s="1314"/>
      <c r="G1306" s="1444"/>
      <c r="H1306" s="1244"/>
      <c r="J1306" s="375"/>
      <c r="K1306" s="806"/>
      <c r="M1306" s="375"/>
      <c r="N1306" s="123"/>
      <c r="P1306" s="375"/>
      <c r="Q1306" s="778"/>
      <c r="S1306" s="986"/>
      <c r="T1306" s="986"/>
      <c r="U1306" s="986"/>
      <c r="V1306" s="986"/>
    </row>
    <row r="1307" spans="1:22" s="631" customFormat="1" ht="15" customHeight="1">
      <c r="A1307" s="630"/>
      <c r="B1307" s="1131"/>
      <c r="C1307" s="1309" t="s">
        <v>35</v>
      </c>
      <c r="D1307" s="632" t="s">
        <v>471</v>
      </c>
      <c r="E1307" s="1314"/>
      <c r="F1307" s="1314"/>
      <c r="G1307" s="1444"/>
      <c r="H1307" s="1244"/>
      <c r="J1307" s="375"/>
      <c r="K1307" s="806"/>
      <c r="M1307" s="375"/>
      <c r="N1307" s="123"/>
      <c r="P1307" s="375"/>
      <c r="Q1307" s="778"/>
      <c r="S1307" s="986"/>
      <c r="T1307" s="986"/>
      <c r="U1307" s="986"/>
      <c r="V1307" s="986"/>
    </row>
    <row r="1308" spans="1:22" s="631" customFormat="1" ht="15" customHeight="1">
      <c r="A1308" s="630"/>
      <c r="B1308" s="1131"/>
      <c r="C1308" s="1340"/>
      <c r="D1308" s="633" t="s">
        <v>472</v>
      </c>
      <c r="E1308" s="1315" t="s">
        <v>0</v>
      </c>
      <c r="F1308" s="1314">
        <v>1</v>
      </c>
      <c r="G1308" s="1444"/>
      <c r="H1308" s="1260">
        <f>F1308*G1308</f>
        <v>0</v>
      </c>
      <c r="J1308" s="375"/>
      <c r="K1308" s="806"/>
      <c r="M1308" s="375"/>
      <c r="N1308" s="123"/>
      <c r="P1308" s="375"/>
      <c r="Q1308" s="778"/>
      <c r="S1308" s="986"/>
      <c r="T1308" s="986"/>
      <c r="U1308" s="986"/>
      <c r="V1308" s="986"/>
    </row>
    <row r="1309" spans="1:22" s="631" customFormat="1" ht="15" customHeight="1">
      <c r="A1309" s="630"/>
      <c r="B1309" s="1603"/>
      <c r="C1309" s="1604"/>
      <c r="D1309" s="1605"/>
      <c r="E1309" s="1606"/>
      <c r="F1309" s="1607"/>
      <c r="G1309" s="1602"/>
      <c r="H1309" s="1608"/>
      <c r="J1309" s="375"/>
      <c r="K1309" s="806"/>
      <c r="M1309" s="375"/>
      <c r="N1309" s="123"/>
      <c r="P1309" s="375"/>
      <c r="Q1309" s="778"/>
      <c r="S1309" s="986"/>
      <c r="T1309" s="986"/>
      <c r="U1309" s="986"/>
      <c r="V1309" s="986"/>
    </row>
    <row r="1310" spans="1:22" s="631" customFormat="1" ht="15" customHeight="1">
      <c r="A1310" s="630"/>
      <c r="B1310" s="1131"/>
      <c r="C1310" s="1340"/>
      <c r="D1310" s="857"/>
      <c r="E1310" s="1315"/>
      <c r="F1310" s="1314"/>
      <c r="G1310" s="1444"/>
      <c r="H1310" s="1244"/>
      <c r="J1310" s="375"/>
      <c r="K1310" s="806"/>
      <c r="M1310" s="375"/>
      <c r="N1310" s="123"/>
      <c r="P1310" s="375"/>
      <c r="Q1310" s="778"/>
      <c r="S1310" s="986"/>
      <c r="T1310" s="986"/>
      <c r="U1310" s="986"/>
      <c r="V1310" s="986"/>
    </row>
    <row r="1311" spans="1:22" s="631" customFormat="1" ht="18.75" customHeight="1">
      <c r="A1311" s="630"/>
      <c r="B1311" s="1115" t="s">
        <v>227</v>
      </c>
      <c r="C1311" s="1340"/>
      <c r="D1311" s="632" t="s">
        <v>473</v>
      </c>
      <c r="E1311" s="1339"/>
      <c r="F1311" s="1334"/>
      <c r="G1311" s="1444"/>
      <c r="H1311" s="1244">
        <f>SUBTOTAL(9,H1312:H1327)</f>
        <v>0</v>
      </c>
      <c r="J1311" s="375"/>
      <c r="K1311" s="806"/>
      <c r="M1311" s="375"/>
      <c r="N1311" s="123"/>
      <c r="P1311" s="375"/>
      <c r="Q1311" s="778"/>
      <c r="S1311" s="986"/>
      <c r="T1311" s="986"/>
      <c r="U1311" s="986"/>
      <c r="V1311" s="986"/>
    </row>
    <row r="1312" spans="1:22" s="631" customFormat="1" ht="15" customHeight="1">
      <c r="A1312" s="630"/>
      <c r="B1312" s="1341"/>
      <c r="C1312" s="1309" t="s">
        <v>39</v>
      </c>
      <c r="D1312" s="632" t="s">
        <v>474</v>
      </c>
      <c r="E1312" s="1339"/>
      <c r="F1312" s="1334"/>
      <c r="G1312" s="1444"/>
      <c r="H1312" s="1290"/>
      <c r="J1312" s="375"/>
      <c r="K1312" s="806"/>
      <c r="M1312" s="375"/>
      <c r="N1312" s="123"/>
      <c r="P1312" s="375"/>
      <c r="Q1312" s="778"/>
      <c r="S1312" s="986"/>
      <c r="T1312" s="986"/>
      <c r="U1312" s="986"/>
      <c r="V1312" s="986"/>
    </row>
    <row r="1313" spans="1:22" s="631" customFormat="1" ht="25.5">
      <c r="A1313" s="630"/>
      <c r="B1313" s="1341"/>
      <c r="C1313" s="1340"/>
      <c r="D1313" s="1264" t="s">
        <v>550</v>
      </c>
      <c r="E1313" s="1339"/>
      <c r="F1313" s="1334"/>
      <c r="G1313" s="1444"/>
      <c r="H1313" s="1290"/>
      <c r="J1313" s="375"/>
      <c r="K1313" s="806"/>
      <c r="M1313" s="375"/>
      <c r="N1313" s="123"/>
      <c r="P1313" s="375"/>
      <c r="Q1313" s="778"/>
      <c r="S1313" s="986"/>
      <c r="T1313" s="986"/>
      <c r="U1313" s="986"/>
      <c r="V1313" s="986"/>
    </row>
    <row r="1314" spans="1:22" s="631" customFormat="1" ht="15" customHeight="1">
      <c r="A1314" s="630"/>
      <c r="B1314" s="1341"/>
      <c r="C1314" s="1340"/>
      <c r="D1314" s="633" t="s">
        <v>364</v>
      </c>
      <c r="E1314" s="1339" t="s">
        <v>12</v>
      </c>
      <c r="F1314" s="1334">
        <v>38</v>
      </c>
      <c r="G1314" s="1444"/>
      <c r="H1314" s="1290">
        <f>F1314*G1314</f>
        <v>0</v>
      </c>
      <c r="J1314" s="375"/>
      <c r="K1314" s="806"/>
      <c r="M1314" s="375"/>
      <c r="N1314" s="123"/>
      <c r="P1314" s="375"/>
      <c r="Q1314" s="778"/>
      <c r="S1314" s="986"/>
      <c r="T1314" s="986"/>
      <c r="U1314" s="986"/>
      <c r="V1314" s="986"/>
    </row>
    <row r="1315" spans="1:22" s="631" customFormat="1" ht="15" customHeight="1">
      <c r="A1315" s="630"/>
      <c r="B1315" s="1341"/>
      <c r="C1315" s="1340"/>
      <c r="D1315" s="633" t="s">
        <v>345</v>
      </c>
      <c r="E1315" s="1339" t="s">
        <v>12</v>
      </c>
      <c r="F1315" s="1334">
        <v>7</v>
      </c>
      <c r="G1315" s="1444"/>
      <c r="H1315" s="1290">
        <f>F1315*G1315</f>
        <v>0</v>
      </c>
      <c r="J1315" s="375"/>
      <c r="K1315" s="806"/>
      <c r="M1315" s="375"/>
      <c r="N1315" s="123"/>
      <c r="P1315" s="375"/>
      <c r="Q1315" s="778"/>
      <c r="S1315" s="986"/>
      <c r="T1315" s="986"/>
      <c r="U1315" s="986"/>
      <c r="V1315" s="986"/>
    </row>
    <row r="1316" spans="1:22" s="631" customFormat="1" ht="15" customHeight="1">
      <c r="A1316" s="630"/>
      <c r="B1316" s="1341"/>
      <c r="C1316" s="1340"/>
      <c r="D1316" s="632"/>
      <c r="E1316" s="1339"/>
      <c r="F1316" s="1334"/>
      <c r="G1316" s="1444"/>
      <c r="H1316" s="1290"/>
      <c r="J1316" s="375"/>
      <c r="K1316" s="806"/>
      <c r="M1316" s="375"/>
      <c r="N1316" s="123"/>
      <c r="P1316" s="375"/>
      <c r="Q1316" s="778"/>
      <c r="S1316" s="986"/>
      <c r="T1316" s="986"/>
      <c r="U1316" s="986"/>
      <c r="V1316" s="986"/>
    </row>
    <row r="1317" spans="1:22" s="631" customFormat="1" ht="15" customHeight="1">
      <c r="A1317" s="630"/>
      <c r="B1317" s="1341"/>
      <c r="C1317" s="1309" t="s">
        <v>35</v>
      </c>
      <c r="D1317" s="632" t="s">
        <v>477</v>
      </c>
      <c r="E1317" s="1339"/>
      <c r="F1317" s="1334"/>
      <c r="G1317" s="1444"/>
      <c r="H1317" s="1290"/>
      <c r="J1317" s="375"/>
      <c r="K1317" s="806"/>
      <c r="M1317" s="375"/>
      <c r="N1317" s="123"/>
      <c r="P1317" s="375"/>
      <c r="Q1317" s="778"/>
      <c r="S1317" s="986"/>
      <c r="T1317" s="986"/>
      <c r="U1317" s="986"/>
      <c r="V1317" s="986"/>
    </row>
    <row r="1318" spans="1:22" s="631" customFormat="1" ht="15" customHeight="1">
      <c r="A1318" s="630"/>
      <c r="B1318" s="1341"/>
      <c r="C1318" s="1309"/>
      <c r="D1318" s="633" t="s">
        <v>344</v>
      </c>
      <c r="E1318" s="1339" t="s">
        <v>12</v>
      </c>
      <c r="F1318" s="1334">
        <v>23</v>
      </c>
      <c r="G1318" s="1444"/>
      <c r="H1318" s="1290">
        <f>F1318*G1318</f>
        <v>0</v>
      </c>
      <c r="J1318" s="375"/>
      <c r="K1318" s="806"/>
      <c r="M1318" s="375"/>
      <c r="N1318" s="123"/>
      <c r="P1318" s="375"/>
      <c r="Q1318" s="778"/>
      <c r="S1318" s="986"/>
      <c r="T1318" s="986"/>
      <c r="U1318" s="986"/>
      <c r="V1318" s="986"/>
    </row>
    <row r="1319" spans="1:22" s="631" customFormat="1" ht="15" customHeight="1">
      <c r="A1319" s="630"/>
      <c r="B1319" s="1341"/>
      <c r="C1319" s="1309"/>
      <c r="D1319" s="633" t="s">
        <v>345</v>
      </c>
      <c r="E1319" s="1339" t="s">
        <v>12</v>
      </c>
      <c r="F1319" s="1334">
        <v>22</v>
      </c>
      <c r="G1319" s="1444"/>
      <c r="H1319" s="1290">
        <f>F1319*G1319</f>
        <v>0</v>
      </c>
      <c r="J1319" s="375"/>
      <c r="K1319" s="806"/>
      <c r="M1319" s="375"/>
      <c r="N1319" s="123"/>
      <c r="P1319" s="375"/>
      <c r="Q1319" s="778"/>
      <c r="S1319" s="986"/>
      <c r="T1319" s="986"/>
      <c r="U1319" s="986"/>
      <c r="V1319" s="986"/>
    </row>
    <row r="1320" spans="1:22" s="631" customFormat="1" ht="26.25" customHeight="1">
      <c r="A1320" s="630"/>
      <c r="B1320" s="1341"/>
      <c r="C1320" s="1309"/>
      <c r="D1320" s="632"/>
      <c r="E1320" s="1339"/>
      <c r="F1320" s="1334"/>
      <c r="G1320" s="1444"/>
      <c r="H1320" s="1290"/>
      <c r="J1320" s="375"/>
      <c r="K1320" s="806"/>
      <c r="M1320" s="375"/>
      <c r="N1320" s="123"/>
      <c r="P1320" s="375"/>
      <c r="Q1320" s="778"/>
      <c r="S1320" s="986"/>
      <c r="T1320" s="986"/>
      <c r="U1320" s="986"/>
      <c r="V1320" s="986"/>
    </row>
    <row r="1321" spans="1:22" s="631" customFormat="1" ht="15" customHeight="1">
      <c r="A1321" s="630"/>
      <c r="B1321" s="1341"/>
      <c r="C1321" s="1309" t="s">
        <v>203</v>
      </c>
      <c r="D1321" s="632" t="s">
        <v>478</v>
      </c>
      <c r="E1321" s="1339"/>
      <c r="F1321" s="1334"/>
      <c r="G1321" s="1444"/>
      <c r="H1321" s="1290"/>
      <c r="J1321" s="375"/>
      <c r="K1321" s="806"/>
      <c r="M1321" s="375"/>
      <c r="N1321" s="123"/>
      <c r="P1321" s="375"/>
      <c r="Q1321" s="778"/>
      <c r="S1321" s="986"/>
      <c r="T1321" s="986"/>
      <c r="U1321" s="986"/>
      <c r="V1321" s="986"/>
    </row>
    <row r="1322" spans="1:22" s="631" customFormat="1" ht="25.5">
      <c r="A1322" s="630"/>
      <c r="B1322" s="1341"/>
      <c r="C1322" s="1340"/>
      <c r="D1322" s="1264" t="s">
        <v>479</v>
      </c>
      <c r="E1322" s="1339"/>
      <c r="F1322" s="1334"/>
      <c r="G1322" s="1444"/>
      <c r="H1322" s="1290"/>
      <c r="J1322" s="375"/>
      <c r="K1322" s="806"/>
      <c r="M1322" s="375"/>
      <c r="N1322" s="123"/>
      <c r="P1322" s="375"/>
      <c r="Q1322" s="778"/>
      <c r="S1322" s="986"/>
      <c r="T1322" s="986"/>
      <c r="U1322" s="986"/>
      <c r="V1322" s="986"/>
    </row>
    <row r="1323" spans="1:22" s="631" customFormat="1" ht="15" customHeight="1">
      <c r="A1323" s="630"/>
      <c r="B1323" s="1341"/>
      <c r="C1323" s="1340"/>
      <c r="D1323" s="633" t="s">
        <v>345</v>
      </c>
      <c r="E1323" s="1339" t="s">
        <v>12</v>
      </c>
      <c r="F1323" s="1334">
        <v>34</v>
      </c>
      <c r="G1323" s="1444"/>
      <c r="H1323" s="1290">
        <f>F1323*G1323</f>
        <v>0</v>
      </c>
      <c r="J1323" s="375"/>
      <c r="K1323" s="806"/>
      <c r="M1323" s="375"/>
      <c r="N1323" s="123"/>
      <c r="P1323" s="375"/>
      <c r="Q1323" s="778"/>
      <c r="S1323" s="986"/>
      <c r="T1323" s="986"/>
      <c r="U1323" s="986"/>
      <c r="V1323" s="986"/>
    </row>
    <row r="1324" spans="1:22" s="631" customFormat="1" ht="15" customHeight="1">
      <c r="A1324" s="630"/>
      <c r="B1324" s="1341"/>
      <c r="C1324" s="1340"/>
      <c r="D1324" s="633" t="s">
        <v>457</v>
      </c>
      <c r="E1324" s="1339" t="s">
        <v>12</v>
      </c>
      <c r="F1324" s="1334">
        <v>14</v>
      </c>
      <c r="G1324" s="1444"/>
      <c r="H1324" s="1290">
        <f>F1324*G1324</f>
        <v>0</v>
      </c>
      <c r="J1324" s="375"/>
      <c r="K1324" s="806"/>
      <c r="M1324" s="375"/>
      <c r="N1324" s="123"/>
      <c r="P1324" s="375"/>
      <c r="Q1324" s="778"/>
      <c r="S1324" s="986"/>
      <c r="T1324" s="986"/>
      <c r="U1324" s="986"/>
      <c r="V1324" s="986"/>
    </row>
    <row r="1325" spans="1:22" s="355" customFormat="1" ht="15" customHeight="1">
      <c r="B1325" s="1341"/>
      <c r="C1325" s="1340"/>
      <c r="D1325" s="633" t="s">
        <v>346</v>
      </c>
      <c r="E1325" s="1339" t="s">
        <v>12</v>
      </c>
      <c r="F1325" s="1334">
        <v>6</v>
      </c>
      <c r="G1325" s="1444"/>
      <c r="H1325" s="1290">
        <f>F1325*G1325</f>
        <v>0</v>
      </c>
      <c r="J1325" s="375"/>
      <c r="K1325" s="806"/>
      <c r="M1325" s="375"/>
      <c r="N1325" s="123"/>
      <c r="P1325" s="375"/>
      <c r="Q1325" s="778"/>
      <c r="S1325" s="971"/>
      <c r="T1325" s="971"/>
      <c r="U1325" s="971"/>
      <c r="V1325" s="971"/>
    </row>
    <row r="1326" spans="1:22" s="355" customFormat="1" ht="15" customHeight="1">
      <c r="B1326" s="1131"/>
      <c r="C1326" s="1320"/>
      <c r="D1326" s="1326"/>
      <c r="E1326" s="1314"/>
      <c r="F1326" s="1314"/>
      <c r="G1326" s="1444"/>
      <c r="H1326" s="1244"/>
      <c r="J1326" s="375"/>
      <c r="K1326" s="806"/>
      <c r="M1326" s="375"/>
      <c r="N1326" s="123"/>
      <c r="P1326" s="375"/>
      <c r="Q1326" s="778"/>
      <c r="S1326" s="971"/>
      <c r="T1326" s="971"/>
      <c r="U1326" s="971"/>
      <c r="V1326" s="971"/>
    </row>
    <row r="1327" spans="1:22" s="6" customFormat="1" ht="12.75">
      <c r="B1327" s="634"/>
      <c r="C1327" s="1309" t="s">
        <v>40</v>
      </c>
      <c r="D1327" s="1336" t="s">
        <v>586</v>
      </c>
      <c r="E1327" s="1315" t="s">
        <v>0</v>
      </c>
      <c r="F1327" s="1331">
        <v>2</v>
      </c>
      <c r="G1327" s="1330"/>
      <c r="H1327" s="1290">
        <f>F1327*G1327</f>
        <v>0</v>
      </c>
      <c r="I1327" s="16"/>
      <c r="J1327" s="806"/>
      <c r="K1327" s="806"/>
      <c r="M1327" s="375"/>
      <c r="N1327" s="123"/>
      <c r="P1327" s="882"/>
      <c r="Q1327" s="778"/>
      <c r="S1327" s="983"/>
      <c r="T1327" s="983"/>
      <c r="U1327" s="983"/>
      <c r="V1327" s="983"/>
    </row>
    <row r="1328" spans="1:22" s="494" customFormat="1" ht="15" customHeight="1">
      <c r="B1328" s="634"/>
      <c r="C1328" s="1309"/>
      <c r="D1328" s="1336"/>
      <c r="E1328" s="1315"/>
      <c r="F1328" s="1331"/>
      <c r="G1328" s="1330"/>
      <c r="H1328" s="1260"/>
      <c r="I1328" s="10"/>
      <c r="J1328" s="784"/>
      <c r="K1328" s="806"/>
      <c r="L1328" s="636"/>
      <c r="M1328" s="121"/>
      <c r="N1328" s="123"/>
      <c r="O1328" s="636"/>
      <c r="P1328" s="908"/>
      <c r="Q1328" s="778"/>
      <c r="R1328" s="636"/>
      <c r="S1328" s="988"/>
      <c r="T1328" s="988"/>
      <c r="U1328" s="988"/>
      <c r="V1328" s="988"/>
    </row>
    <row r="1329" spans="1:22" s="494" customFormat="1" ht="15" customHeight="1">
      <c r="B1329" s="1131">
        <f>+B1298+0.2</f>
        <v>2.2999999999999998</v>
      </c>
      <c r="C1329" s="1309"/>
      <c r="D1329" s="1338" t="s">
        <v>70</v>
      </c>
      <c r="E1329" s="1337"/>
      <c r="F1329" s="1334"/>
      <c r="G1329" s="1444"/>
      <c r="H1329" s="1244">
        <f>SUBTOTAL(9,H1331:H1332)</f>
        <v>0</v>
      </c>
      <c r="I1329" s="10"/>
      <c r="J1329" s="784"/>
      <c r="K1329" s="806"/>
      <c r="L1329" s="636"/>
      <c r="M1329" s="121"/>
      <c r="N1329" s="123"/>
      <c r="O1329" s="636"/>
      <c r="P1329" s="908"/>
      <c r="Q1329" s="778"/>
      <c r="R1329" s="636"/>
      <c r="S1329" s="988"/>
      <c r="T1329" s="988"/>
      <c r="U1329" s="988"/>
      <c r="V1329" s="988"/>
    </row>
    <row r="1330" spans="1:22" s="494" customFormat="1" ht="15" customHeight="1">
      <c r="B1330" s="1131"/>
      <c r="C1330" s="1309" t="s">
        <v>39</v>
      </c>
      <c r="D1330" s="1336" t="s">
        <v>480</v>
      </c>
      <c r="E1330" s="1315"/>
      <c r="F1330" s="1334"/>
      <c r="G1330" s="1444"/>
      <c r="H1330" s="1244"/>
      <c r="I1330" s="10"/>
      <c r="J1330" s="784"/>
      <c r="K1330" s="806"/>
      <c r="L1330" s="636"/>
      <c r="M1330" s="121"/>
      <c r="N1330" s="123"/>
      <c r="O1330" s="636"/>
      <c r="P1330" s="908"/>
      <c r="Q1330" s="778"/>
      <c r="R1330" s="636"/>
      <c r="S1330" s="988"/>
      <c r="T1330" s="988"/>
      <c r="U1330" s="988"/>
      <c r="V1330" s="988"/>
    </row>
    <row r="1331" spans="1:22" s="8" customFormat="1" ht="15" customHeight="1">
      <c r="A1331" s="4"/>
      <c r="B1331" s="1131"/>
      <c r="C1331" s="1309"/>
      <c r="D1331" s="1335" t="s">
        <v>481</v>
      </c>
      <c r="E1331" s="1315" t="s">
        <v>0</v>
      </c>
      <c r="F1331" s="1334">
        <v>1</v>
      </c>
      <c r="G1331" s="1444"/>
      <c r="H1331" s="1290">
        <f>F1331*G1331</f>
        <v>0</v>
      </c>
      <c r="I1331" s="5"/>
      <c r="J1331" s="777"/>
      <c r="K1331" s="806"/>
      <c r="M1331" s="123"/>
      <c r="N1331" s="123"/>
      <c r="P1331" s="902"/>
      <c r="Q1331" s="778"/>
      <c r="S1331" s="976"/>
      <c r="T1331" s="976"/>
      <c r="U1331" s="976"/>
      <c r="V1331" s="976"/>
    </row>
    <row r="1332" spans="1:22" s="631" customFormat="1" ht="15.75" customHeight="1">
      <c r="A1332" s="630"/>
      <c r="B1332" s="1131"/>
      <c r="C1332" s="1309"/>
      <c r="D1332" s="1335" t="s">
        <v>482</v>
      </c>
      <c r="E1332" s="1315" t="s">
        <v>0</v>
      </c>
      <c r="F1332" s="1334">
        <v>1</v>
      </c>
      <c r="G1332" s="1444"/>
      <c r="H1332" s="1290">
        <f>F1332*G1332</f>
        <v>0</v>
      </c>
      <c r="J1332" s="375"/>
      <c r="K1332" s="806"/>
      <c r="M1332" s="375"/>
      <c r="N1332" s="123"/>
      <c r="P1332" s="375"/>
      <c r="Q1332" s="778"/>
      <c r="S1332" s="986"/>
      <c r="T1332" s="986"/>
      <c r="U1332" s="986"/>
      <c r="V1332" s="986"/>
    </row>
    <row r="1333" spans="1:22" s="650" customFormat="1" ht="12.75">
      <c r="B1333" s="634"/>
      <c r="C1333" s="1333"/>
      <c r="D1333" s="852"/>
      <c r="E1333" s="1332"/>
      <c r="F1333" s="1331"/>
      <c r="G1333" s="1330"/>
      <c r="H1333" s="635"/>
      <c r="J1333" s="2"/>
      <c r="K1333" s="806"/>
      <c r="M1333" s="2"/>
      <c r="N1333" s="123"/>
      <c r="P1333" s="909"/>
      <c r="Q1333" s="778"/>
      <c r="S1333" s="989"/>
      <c r="T1333" s="989"/>
      <c r="U1333" s="989"/>
      <c r="V1333" s="989"/>
    </row>
    <row r="1334" spans="1:22" s="631" customFormat="1" ht="12.75">
      <c r="A1334" s="630"/>
      <c r="B1334" s="1131">
        <f>+B1329+0.1</f>
        <v>2.4</v>
      </c>
      <c r="C1334" s="1320"/>
      <c r="D1334" s="1326" t="s">
        <v>484</v>
      </c>
      <c r="E1334" s="1291"/>
      <c r="F1334" s="1316"/>
      <c r="G1334" s="1444"/>
      <c r="H1334" s="1244">
        <f>SUBTOTAL(9,H1336:H1376)</f>
        <v>0</v>
      </c>
      <c r="J1334" s="375"/>
      <c r="K1334" s="806"/>
      <c r="M1334" s="375"/>
      <c r="N1334" s="123"/>
      <c r="P1334" s="375"/>
      <c r="Q1334" s="778"/>
      <c r="S1334" s="986"/>
      <c r="T1334" s="986"/>
      <c r="U1334" s="986"/>
      <c r="V1334" s="986"/>
    </row>
    <row r="1335" spans="1:22" s="631" customFormat="1" ht="25.5">
      <c r="A1335" s="630"/>
      <c r="B1335" s="651"/>
      <c r="C1335" s="855"/>
      <c r="D1335" s="1329" t="s">
        <v>485</v>
      </c>
      <c r="E1335" s="652"/>
      <c r="F1335" s="653"/>
      <c r="G1335" s="644"/>
      <c r="H1335" s="652"/>
      <c r="J1335" s="375"/>
      <c r="K1335" s="806"/>
      <c r="M1335" s="375"/>
      <c r="N1335" s="123"/>
      <c r="P1335" s="375"/>
      <c r="Q1335" s="778"/>
      <c r="S1335" s="986"/>
      <c r="T1335" s="986"/>
      <c r="U1335" s="986"/>
      <c r="V1335" s="986"/>
    </row>
    <row r="1336" spans="1:22" s="631" customFormat="1" ht="12.75">
      <c r="A1336" s="630"/>
      <c r="B1336" s="1115" t="s">
        <v>573</v>
      </c>
      <c r="C1336" s="1309"/>
      <c r="D1336" s="1306" t="s">
        <v>492</v>
      </c>
      <c r="E1336" s="1315"/>
      <c r="F1336" s="1314"/>
      <c r="G1336" s="1444"/>
      <c r="H1336" s="1244"/>
      <c r="J1336" s="375"/>
      <c r="K1336" s="806"/>
      <c r="M1336" s="375"/>
      <c r="N1336" s="123"/>
      <c r="P1336" s="375"/>
      <c r="Q1336" s="778"/>
      <c r="S1336" s="986"/>
      <c r="T1336" s="986"/>
      <c r="U1336" s="986"/>
      <c r="V1336" s="986"/>
    </row>
    <row r="1337" spans="1:22" s="631" customFormat="1" ht="12.75">
      <c r="A1337" s="630"/>
      <c r="B1337" s="1115"/>
      <c r="C1337" s="1309" t="s">
        <v>39</v>
      </c>
      <c r="D1337" s="1306" t="s">
        <v>587</v>
      </c>
      <c r="E1337" s="1315" t="s">
        <v>5</v>
      </c>
      <c r="F1337" s="1314">
        <v>1</v>
      </c>
      <c r="G1337" s="1444"/>
      <c r="H1337" s="1290">
        <f>F1337*G1337</f>
        <v>0</v>
      </c>
      <c r="J1337" s="375"/>
      <c r="K1337" s="806"/>
      <c r="M1337" s="375"/>
      <c r="N1337" s="123"/>
      <c r="P1337" s="375"/>
      <c r="Q1337" s="778"/>
      <c r="S1337" s="986"/>
      <c r="T1337" s="986"/>
      <c r="U1337" s="986"/>
      <c r="V1337" s="986"/>
    </row>
    <row r="1338" spans="1:22" s="631" customFormat="1" ht="12.75">
      <c r="A1338" s="630"/>
      <c r="B1338" s="1131"/>
      <c r="C1338" s="1320"/>
      <c r="D1338" s="1306" t="s">
        <v>588</v>
      </c>
      <c r="E1338" s="1315"/>
      <c r="F1338" s="1314"/>
      <c r="G1338" s="1444"/>
      <c r="H1338" s="1244"/>
      <c r="J1338" s="375"/>
      <c r="K1338" s="806"/>
      <c r="M1338" s="375"/>
      <c r="N1338" s="123"/>
      <c r="P1338" s="375"/>
      <c r="Q1338" s="778"/>
      <c r="S1338" s="986"/>
      <c r="T1338" s="986"/>
      <c r="U1338" s="986"/>
      <c r="V1338" s="986"/>
    </row>
    <row r="1339" spans="1:22" s="631" customFormat="1" ht="12.75">
      <c r="A1339" s="630"/>
      <c r="B1339" s="1131"/>
      <c r="C1339" s="1320"/>
      <c r="D1339" s="1306" t="s">
        <v>865</v>
      </c>
      <c r="E1339" s="1315"/>
      <c r="F1339" s="1314"/>
      <c r="G1339" s="1444"/>
      <c r="H1339" s="1244"/>
      <c r="J1339" s="375"/>
      <c r="K1339" s="806"/>
      <c r="M1339" s="375"/>
      <c r="N1339" s="123"/>
      <c r="P1339" s="375"/>
      <c r="Q1339" s="778"/>
      <c r="S1339" s="986"/>
      <c r="T1339" s="986"/>
      <c r="U1339" s="986"/>
      <c r="V1339" s="986"/>
    </row>
    <row r="1340" spans="1:22" s="631" customFormat="1" ht="12.75">
      <c r="A1340" s="630"/>
      <c r="B1340" s="1131"/>
      <c r="C1340" s="1320"/>
      <c r="D1340" s="1306" t="s">
        <v>499</v>
      </c>
      <c r="E1340" s="1315"/>
      <c r="F1340" s="1314"/>
      <c r="G1340" s="1444"/>
      <c r="H1340" s="1244"/>
      <c r="J1340" s="375"/>
      <c r="K1340" s="806"/>
      <c r="M1340" s="375"/>
      <c r="N1340" s="123"/>
      <c r="P1340" s="375"/>
      <c r="Q1340" s="778"/>
      <c r="S1340" s="986"/>
      <c r="T1340" s="986"/>
      <c r="U1340" s="986"/>
      <c r="V1340" s="986"/>
    </row>
    <row r="1341" spans="1:22" s="631" customFormat="1" ht="12.75">
      <c r="A1341" s="630"/>
      <c r="B1341" s="1131"/>
      <c r="C1341" s="1320"/>
      <c r="D1341" s="1306"/>
      <c r="E1341" s="1315"/>
      <c r="F1341" s="1314"/>
      <c r="G1341" s="1444"/>
      <c r="H1341" s="1244"/>
      <c r="J1341" s="375"/>
      <c r="K1341" s="806"/>
      <c r="M1341" s="375"/>
      <c r="N1341" s="123"/>
      <c r="P1341" s="375"/>
      <c r="Q1341" s="778"/>
      <c r="S1341" s="986"/>
      <c r="T1341" s="986"/>
      <c r="U1341" s="986"/>
      <c r="V1341" s="986"/>
    </row>
    <row r="1342" spans="1:22" s="631" customFormat="1" ht="12.75">
      <c r="A1342" s="630"/>
      <c r="B1342" s="1115"/>
      <c r="C1342" s="1309" t="s">
        <v>35</v>
      </c>
      <c r="D1342" s="1306" t="s">
        <v>590</v>
      </c>
      <c r="E1342" s="1315" t="s">
        <v>5</v>
      </c>
      <c r="F1342" s="1314">
        <v>1</v>
      </c>
      <c r="G1342" s="1444"/>
      <c r="H1342" s="1290">
        <f>F1342*G1342</f>
        <v>0</v>
      </c>
      <c r="J1342" s="375"/>
      <c r="K1342" s="806"/>
      <c r="M1342" s="375"/>
      <c r="N1342" s="123"/>
      <c r="P1342" s="375"/>
      <c r="Q1342" s="778"/>
      <c r="S1342" s="986"/>
      <c r="T1342" s="986"/>
      <c r="U1342" s="986"/>
      <c r="V1342" s="986"/>
    </row>
    <row r="1343" spans="1:22" s="631" customFormat="1" ht="12.75">
      <c r="A1343" s="630"/>
      <c r="B1343" s="1131"/>
      <c r="C1343" s="1320"/>
      <c r="D1343" s="1306" t="s">
        <v>591</v>
      </c>
      <c r="E1343" s="1315"/>
      <c r="F1343" s="1314"/>
      <c r="G1343" s="1444"/>
      <c r="H1343" s="1244"/>
      <c r="J1343" s="375"/>
      <c r="K1343" s="806"/>
      <c r="M1343" s="375"/>
      <c r="N1343" s="123"/>
      <c r="P1343" s="375"/>
      <c r="Q1343" s="778"/>
      <c r="S1343" s="986"/>
      <c r="T1343" s="986"/>
      <c r="U1343" s="986"/>
      <c r="V1343" s="986"/>
    </row>
    <row r="1344" spans="1:22" s="631" customFormat="1" ht="12.75">
      <c r="A1344" s="630"/>
      <c r="B1344" s="1131"/>
      <c r="C1344" s="1320"/>
      <c r="D1344" s="1306" t="s">
        <v>864</v>
      </c>
      <c r="E1344" s="1315"/>
      <c r="F1344" s="1314"/>
      <c r="G1344" s="1444"/>
      <c r="H1344" s="1244"/>
      <c r="J1344" s="375"/>
      <c r="K1344" s="806"/>
      <c r="M1344" s="375"/>
      <c r="N1344" s="123"/>
      <c r="P1344" s="375"/>
      <c r="Q1344" s="778"/>
      <c r="S1344" s="986"/>
      <c r="T1344" s="986"/>
      <c r="U1344" s="986"/>
      <c r="V1344" s="986"/>
    </row>
    <row r="1345" spans="1:22" s="631" customFormat="1" ht="12.75">
      <c r="A1345" s="630"/>
      <c r="B1345" s="1131"/>
      <c r="C1345" s="1320"/>
      <c r="D1345" s="1306" t="s">
        <v>499</v>
      </c>
      <c r="E1345" s="1315"/>
      <c r="F1345" s="1314"/>
      <c r="G1345" s="1444"/>
      <c r="H1345" s="1244"/>
      <c r="J1345" s="375"/>
      <c r="K1345" s="806"/>
      <c r="M1345" s="375"/>
      <c r="N1345" s="123"/>
      <c r="P1345" s="375"/>
      <c r="Q1345" s="778"/>
      <c r="S1345" s="986"/>
      <c r="T1345" s="986"/>
      <c r="U1345" s="986"/>
      <c r="V1345" s="986"/>
    </row>
    <row r="1346" spans="1:22" s="631" customFormat="1" ht="12.75">
      <c r="A1346" s="630"/>
      <c r="B1346" s="1131"/>
      <c r="C1346" s="1320"/>
      <c r="D1346" s="1306"/>
      <c r="E1346" s="1315"/>
      <c r="F1346" s="1314"/>
      <c r="G1346" s="1444"/>
      <c r="H1346" s="1244"/>
      <c r="J1346" s="375"/>
      <c r="K1346" s="806"/>
      <c r="M1346" s="375"/>
      <c r="N1346" s="123"/>
      <c r="P1346" s="375"/>
      <c r="Q1346" s="778"/>
      <c r="S1346" s="986"/>
      <c r="T1346" s="986"/>
      <c r="U1346" s="986"/>
      <c r="V1346" s="986"/>
    </row>
    <row r="1347" spans="1:22" s="631" customFormat="1" ht="12.75">
      <c r="A1347" s="630"/>
      <c r="B1347" s="1115" t="s">
        <v>576</v>
      </c>
      <c r="C1347" s="1309"/>
      <c r="D1347" s="1306" t="s">
        <v>863</v>
      </c>
      <c r="E1347" s="1315"/>
      <c r="F1347" s="1314"/>
      <c r="G1347" s="1444"/>
      <c r="H1347" s="1244"/>
      <c r="J1347" s="375"/>
      <c r="K1347" s="806"/>
      <c r="M1347" s="375"/>
      <c r="N1347" s="123"/>
      <c r="P1347" s="375"/>
      <c r="Q1347" s="778"/>
      <c r="S1347" s="986"/>
      <c r="T1347" s="986"/>
      <c r="U1347" s="986"/>
      <c r="V1347" s="986"/>
    </row>
    <row r="1348" spans="1:22" s="631" customFormat="1" ht="12.75">
      <c r="A1348" s="630"/>
      <c r="B1348" s="1115"/>
      <c r="C1348" s="1309" t="s">
        <v>39</v>
      </c>
      <c r="D1348" s="1306" t="s">
        <v>862</v>
      </c>
      <c r="E1348" s="1315" t="s">
        <v>5</v>
      </c>
      <c r="F1348" s="1314">
        <v>1</v>
      </c>
      <c r="G1348" s="1444"/>
      <c r="H1348" s="1290">
        <f>F1348*G1348</f>
        <v>0</v>
      </c>
      <c r="J1348" s="375"/>
      <c r="K1348" s="806"/>
      <c r="M1348" s="375"/>
      <c r="N1348" s="123"/>
      <c r="P1348" s="375"/>
      <c r="Q1348" s="778"/>
      <c r="S1348" s="986"/>
      <c r="T1348" s="986"/>
      <c r="U1348" s="986"/>
      <c r="V1348" s="986"/>
    </row>
    <row r="1349" spans="1:22" s="631" customFormat="1" ht="12.75">
      <c r="A1349" s="630"/>
      <c r="B1349" s="1131"/>
      <c r="C1349" s="1320"/>
      <c r="D1349" s="1306" t="s">
        <v>592</v>
      </c>
      <c r="E1349" s="1315"/>
      <c r="F1349" s="1314"/>
      <c r="G1349" s="1444"/>
      <c r="H1349" s="1244"/>
      <c r="J1349" s="375"/>
      <c r="K1349" s="806"/>
      <c r="M1349" s="375"/>
      <c r="N1349" s="123"/>
      <c r="P1349" s="375"/>
      <c r="Q1349" s="778"/>
      <c r="S1349" s="986"/>
      <c r="T1349" s="986"/>
      <c r="U1349" s="986"/>
      <c r="V1349" s="986"/>
    </row>
    <row r="1350" spans="1:22" s="631" customFormat="1" ht="12.75">
      <c r="A1350" s="630"/>
      <c r="B1350" s="1131"/>
      <c r="C1350" s="1320"/>
      <c r="D1350" s="1306" t="s">
        <v>861</v>
      </c>
      <c r="E1350" s="1315"/>
      <c r="F1350" s="1314"/>
      <c r="G1350" s="1444"/>
      <c r="H1350" s="1244"/>
      <c r="J1350" s="375"/>
      <c r="K1350" s="806"/>
      <c r="M1350" s="375"/>
      <c r="N1350" s="123"/>
      <c r="P1350" s="375"/>
      <c r="Q1350" s="778"/>
      <c r="S1350" s="986"/>
      <c r="T1350" s="986"/>
      <c r="U1350" s="986"/>
      <c r="V1350" s="986"/>
    </row>
    <row r="1351" spans="1:22" s="631" customFormat="1" ht="12.75">
      <c r="A1351" s="630"/>
      <c r="B1351" s="1131"/>
      <c r="C1351" s="1320"/>
      <c r="D1351" s="1306" t="s">
        <v>499</v>
      </c>
      <c r="E1351" s="1315"/>
      <c r="F1351" s="1314"/>
      <c r="G1351" s="1444"/>
      <c r="H1351" s="1244"/>
      <c r="J1351" s="375"/>
      <c r="K1351" s="806"/>
      <c r="M1351" s="375"/>
      <c r="N1351" s="123"/>
      <c r="P1351" s="375"/>
      <c r="Q1351" s="778"/>
      <c r="S1351" s="986"/>
      <c r="T1351" s="986"/>
      <c r="U1351" s="986"/>
      <c r="V1351" s="986"/>
    </row>
    <row r="1352" spans="1:22" s="631" customFormat="1" ht="12.75">
      <c r="A1352" s="630"/>
      <c r="B1352" s="1131"/>
      <c r="C1352" s="1320"/>
      <c r="D1352" s="1306"/>
      <c r="E1352" s="1315"/>
      <c r="F1352" s="1314"/>
      <c r="G1352" s="1444"/>
      <c r="H1352" s="1244"/>
      <c r="J1352" s="375"/>
      <c r="K1352" s="806"/>
      <c r="M1352" s="375"/>
      <c r="N1352" s="123"/>
      <c r="P1352" s="375"/>
      <c r="Q1352" s="778"/>
      <c r="S1352" s="986"/>
      <c r="T1352" s="986"/>
      <c r="U1352" s="986"/>
      <c r="V1352" s="986"/>
    </row>
    <row r="1353" spans="1:22" s="631" customFormat="1" ht="12.75">
      <c r="A1353" s="630"/>
      <c r="B1353" s="1115" t="s">
        <v>577</v>
      </c>
      <c r="C1353" s="1309"/>
      <c r="D1353" s="1306" t="s">
        <v>860</v>
      </c>
      <c r="E1353" s="1315"/>
      <c r="F1353" s="1314"/>
      <c r="G1353" s="1444"/>
      <c r="H1353" s="1244"/>
      <c r="J1353" s="375"/>
      <c r="K1353" s="806"/>
      <c r="M1353" s="375"/>
      <c r="N1353" s="123"/>
      <c r="P1353" s="375"/>
      <c r="Q1353" s="778"/>
      <c r="S1353" s="986"/>
      <c r="T1353" s="986"/>
      <c r="U1353" s="986"/>
      <c r="V1353" s="986"/>
    </row>
    <row r="1354" spans="1:22" s="631" customFormat="1" ht="12.75">
      <c r="A1354" s="630"/>
      <c r="B1354" s="1115"/>
      <c r="C1354" s="1309" t="s">
        <v>39</v>
      </c>
      <c r="D1354" s="1306" t="s">
        <v>859</v>
      </c>
      <c r="E1354" s="1315" t="s">
        <v>5</v>
      </c>
      <c r="F1354" s="1314">
        <v>1</v>
      </c>
      <c r="G1354" s="1444"/>
      <c r="H1354" s="1290">
        <f>F1354*G1354</f>
        <v>0</v>
      </c>
      <c r="J1354" s="375"/>
      <c r="K1354" s="806"/>
      <c r="M1354" s="375"/>
      <c r="N1354" s="123"/>
      <c r="P1354" s="375"/>
      <c r="Q1354" s="778"/>
      <c r="S1354" s="986"/>
      <c r="T1354" s="986"/>
      <c r="U1354" s="986"/>
      <c r="V1354" s="986"/>
    </row>
    <row r="1355" spans="1:22" s="631" customFormat="1" ht="12.75">
      <c r="A1355" s="630"/>
      <c r="B1355" s="1131"/>
      <c r="C1355" s="1320"/>
      <c r="D1355" s="1306" t="s">
        <v>858</v>
      </c>
      <c r="E1355" s="1315"/>
      <c r="F1355" s="1314"/>
      <c r="G1355" s="1444"/>
      <c r="H1355" s="1244"/>
      <c r="J1355" s="375"/>
      <c r="K1355" s="806"/>
      <c r="M1355" s="375"/>
      <c r="N1355" s="123"/>
      <c r="P1355" s="375"/>
      <c r="Q1355" s="778"/>
      <c r="S1355" s="986"/>
      <c r="T1355" s="986"/>
      <c r="U1355" s="986"/>
      <c r="V1355" s="986"/>
    </row>
    <row r="1356" spans="1:22" s="631" customFormat="1" ht="12.75">
      <c r="A1356" s="630"/>
      <c r="B1356" s="1131"/>
      <c r="C1356" s="1320"/>
      <c r="D1356" s="1306" t="s">
        <v>857</v>
      </c>
      <c r="E1356" s="1315"/>
      <c r="F1356" s="1314"/>
      <c r="G1356" s="1444"/>
      <c r="H1356" s="1244"/>
      <c r="J1356" s="375"/>
      <c r="K1356" s="806"/>
      <c r="M1356" s="375"/>
      <c r="N1356" s="123"/>
      <c r="P1356" s="375"/>
      <c r="Q1356" s="778"/>
      <c r="S1356" s="986"/>
      <c r="T1356" s="986"/>
      <c r="U1356" s="986"/>
      <c r="V1356" s="986"/>
    </row>
    <row r="1357" spans="1:22" s="631" customFormat="1" ht="12.75">
      <c r="A1357" s="630"/>
      <c r="B1357" s="1131"/>
      <c r="C1357" s="1320"/>
      <c r="D1357" s="1306" t="s">
        <v>499</v>
      </c>
      <c r="E1357" s="1315"/>
      <c r="F1357" s="1314"/>
      <c r="G1357" s="1444"/>
      <c r="H1357" s="1244"/>
      <c r="J1357" s="375"/>
      <c r="K1357" s="806"/>
      <c r="M1357" s="375"/>
      <c r="N1357" s="123"/>
      <c r="P1357" s="375"/>
      <c r="Q1357" s="778"/>
      <c r="S1357" s="986"/>
      <c r="T1357" s="986"/>
      <c r="U1357" s="986"/>
      <c r="V1357" s="986"/>
    </row>
    <row r="1358" spans="1:22" s="631" customFormat="1" ht="12.75">
      <c r="A1358" s="630"/>
      <c r="B1358" s="1131"/>
      <c r="C1358" s="1320"/>
      <c r="D1358" s="1306"/>
      <c r="E1358" s="1315"/>
      <c r="F1358" s="1314"/>
      <c r="G1358" s="1444"/>
      <c r="H1358" s="1244"/>
      <c r="J1358" s="375"/>
      <c r="K1358" s="806"/>
      <c r="M1358" s="375"/>
      <c r="N1358" s="123"/>
      <c r="P1358" s="375"/>
      <c r="Q1358" s="778"/>
      <c r="S1358" s="986"/>
      <c r="T1358" s="986"/>
      <c r="U1358" s="986"/>
      <c r="V1358" s="986"/>
    </row>
    <row r="1359" spans="1:22" s="631" customFormat="1" ht="12.75">
      <c r="A1359" s="630"/>
      <c r="B1359" s="1115"/>
      <c r="C1359" s="1309" t="s">
        <v>35</v>
      </c>
      <c r="D1359" s="1306" t="s">
        <v>856</v>
      </c>
      <c r="E1359" s="1315" t="s">
        <v>5</v>
      </c>
      <c r="F1359" s="1314">
        <v>1</v>
      </c>
      <c r="G1359" s="1444"/>
      <c r="H1359" s="1290">
        <f>F1359*G1359</f>
        <v>0</v>
      </c>
      <c r="J1359" s="375"/>
      <c r="K1359" s="806"/>
      <c r="M1359" s="375"/>
      <c r="N1359" s="123"/>
      <c r="P1359" s="375"/>
      <c r="Q1359" s="778"/>
      <c r="S1359" s="986"/>
      <c r="T1359" s="986"/>
      <c r="U1359" s="986"/>
      <c r="V1359" s="986"/>
    </row>
    <row r="1360" spans="1:22" s="631" customFormat="1" ht="12.75">
      <c r="A1360" s="630"/>
      <c r="B1360" s="1131"/>
      <c r="C1360" s="1320"/>
      <c r="D1360" s="1306" t="s">
        <v>854</v>
      </c>
      <c r="E1360" s="1315"/>
      <c r="F1360" s="1314"/>
      <c r="G1360" s="1444"/>
      <c r="H1360" s="1244"/>
      <c r="J1360" s="375"/>
      <c r="K1360" s="806"/>
      <c r="M1360" s="375"/>
      <c r="N1360" s="123"/>
      <c r="P1360" s="375"/>
      <c r="Q1360" s="778"/>
      <c r="S1360" s="986"/>
      <c r="T1360" s="986"/>
      <c r="U1360" s="986"/>
      <c r="V1360" s="986"/>
    </row>
    <row r="1361" spans="1:22" s="631" customFormat="1" ht="12.75">
      <c r="A1361" s="630"/>
      <c r="B1361" s="1131"/>
      <c r="C1361" s="1320"/>
      <c r="D1361" s="1306" t="s">
        <v>853</v>
      </c>
      <c r="E1361" s="1315"/>
      <c r="F1361" s="1314"/>
      <c r="G1361" s="1444"/>
      <c r="H1361" s="1244"/>
      <c r="J1361" s="375"/>
      <c r="K1361" s="806"/>
      <c r="M1361" s="375"/>
      <c r="N1361" s="123"/>
      <c r="P1361" s="375"/>
      <c r="Q1361" s="778"/>
      <c r="S1361" s="986"/>
      <c r="T1361" s="986"/>
      <c r="U1361" s="986"/>
      <c r="V1361" s="986"/>
    </row>
    <row r="1362" spans="1:22" s="631" customFormat="1" ht="12.75">
      <c r="A1362" s="630"/>
      <c r="B1362" s="1131"/>
      <c r="C1362" s="1320"/>
      <c r="D1362" s="1306" t="s">
        <v>499</v>
      </c>
      <c r="E1362" s="1315"/>
      <c r="F1362" s="1314"/>
      <c r="G1362" s="1444"/>
      <c r="H1362" s="1244"/>
      <c r="J1362" s="375"/>
      <c r="K1362" s="806"/>
      <c r="M1362" s="375"/>
      <c r="N1362" s="123"/>
      <c r="P1362" s="375"/>
      <c r="Q1362" s="778"/>
      <c r="S1362" s="986"/>
      <c r="T1362" s="986"/>
      <c r="U1362" s="986"/>
      <c r="V1362" s="986"/>
    </row>
    <row r="1363" spans="1:22" s="631" customFormat="1" ht="12.75">
      <c r="A1363" s="630"/>
      <c r="B1363" s="1131"/>
      <c r="C1363" s="1320"/>
      <c r="D1363" s="1306"/>
      <c r="E1363" s="1315"/>
      <c r="F1363" s="1314"/>
      <c r="G1363" s="1444"/>
      <c r="H1363" s="1244"/>
      <c r="J1363" s="375"/>
      <c r="K1363" s="806"/>
      <c r="M1363" s="375"/>
      <c r="N1363" s="123"/>
      <c r="P1363" s="375"/>
      <c r="Q1363" s="778"/>
      <c r="S1363" s="986"/>
      <c r="T1363" s="986"/>
      <c r="U1363" s="986"/>
      <c r="V1363" s="986"/>
    </row>
    <row r="1364" spans="1:22" s="631" customFormat="1" ht="12.75">
      <c r="A1364" s="630"/>
      <c r="B1364" s="1115"/>
      <c r="C1364" s="1309" t="s">
        <v>203</v>
      </c>
      <c r="D1364" s="1306" t="s">
        <v>855</v>
      </c>
      <c r="E1364" s="1315" t="s">
        <v>5</v>
      </c>
      <c r="F1364" s="1314">
        <v>1</v>
      </c>
      <c r="G1364" s="1444"/>
      <c r="H1364" s="1290">
        <f>F1364*G1364</f>
        <v>0</v>
      </c>
      <c r="J1364" s="375"/>
      <c r="K1364" s="806"/>
      <c r="M1364" s="375"/>
      <c r="N1364" s="123"/>
      <c r="P1364" s="375"/>
      <c r="Q1364" s="778"/>
      <c r="S1364" s="986"/>
      <c r="T1364" s="986"/>
      <c r="U1364" s="986"/>
      <c r="V1364" s="986"/>
    </row>
    <row r="1365" spans="1:22" s="631" customFormat="1" ht="12.75">
      <c r="A1365" s="630"/>
      <c r="B1365" s="1131"/>
      <c r="C1365" s="1320"/>
      <c r="D1365" s="1306" t="s">
        <v>854</v>
      </c>
      <c r="E1365" s="1315"/>
      <c r="F1365" s="1314"/>
      <c r="G1365" s="1444"/>
      <c r="H1365" s="1244"/>
      <c r="J1365" s="375"/>
      <c r="K1365" s="806"/>
      <c r="M1365" s="375"/>
      <c r="N1365" s="123"/>
      <c r="P1365" s="375"/>
      <c r="Q1365" s="778"/>
      <c r="S1365" s="986"/>
      <c r="T1365" s="986"/>
      <c r="U1365" s="986"/>
      <c r="V1365" s="986"/>
    </row>
    <row r="1366" spans="1:22" s="631" customFormat="1" ht="12.75">
      <c r="A1366" s="630"/>
      <c r="B1366" s="1131"/>
      <c r="C1366" s="1320"/>
      <c r="D1366" s="1306" t="s">
        <v>853</v>
      </c>
      <c r="E1366" s="1315"/>
      <c r="F1366" s="1314"/>
      <c r="G1366" s="1444"/>
      <c r="H1366" s="1244"/>
      <c r="J1366" s="375"/>
      <c r="K1366" s="806"/>
      <c r="M1366" s="375"/>
      <c r="N1366" s="123"/>
      <c r="P1366" s="375"/>
      <c r="Q1366" s="778"/>
      <c r="S1366" s="986"/>
      <c r="T1366" s="986"/>
      <c r="U1366" s="986"/>
      <c r="V1366" s="986"/>
    </row>
    <row r="1367" spans="1:22" s="631" customFormat="1" ht="12.75">
      <c r="A1367" s="630"/>
      <c r="B1367" s="1131"/>
      <c r="C1367" s="1320"/>
      <c r="D1367" s="1306" t="s">
        <v>499</v>
      </c>
      <c r="E1367" s="1315"/>
      <c r="F1367" s="1314"/>
      <c r="G1367" s="1444"/>
      <c r="H1367" s="1244"/>
      <c r="J1367" s="375"/>
      <c r="K1367" s="806"/>
      <c r="M1367" s="375"/>
      <c r="N1367" s="123"/>
      <c r="P1367" s="375"/>
      <c r="Q1367" s="778"/>
      <c r="S1367" s="986"/>
      <c r="T1367" s="986"/>
      <c r="U1367" s="986"/>
      <c r="V1367" s="986"/>
    </row>
    <row r="1368" spans="1:22" s="631" customFormat="1" ht="12.75">
      <c r="A1368" s="630"/>
      <c r="B1368" s="1131"/>
      <c r="C1368" s="1320"/>
      <c r="D1368" s="1306"/>
      <c r="E1368" s="1315"/>
      <c r="F1368" s="1314"/>
      <c r="G1368" s="1444"/>
      <c r="H1368" s="1244"/>
      <c r="J1368" s="375"/>
      <c r="K1368" s="806"/>
      <c r="M1368" s="375"/>
      <c r="N1368" s="123"/>
      <c r="P1368" s="375"/>
      <c r="Q1368" s="778"/>
      <c r="S1368" s="986"/>
      <c r="T1368" s="986"/>
      <c r="U1368" s="986"/>
      <c r="V1368" s="986"/>
    </row>
    <row r="1369" spans="1:22" s="631" customFormat="1" ht="12.75">
      <c r="A1369" s="630"/>
      <c r="B1369" s="1115" t="s">
        <v>578</v>
      </c>
      <c r="C1369" s="1309"/>
      <c r="D1369" s="1306" t="s">
        <v>852</v>
      </c>
      <c r="E1369" s="1315"/>
      <c r="F1369" s="1314"/>
      <c r="G1369" s="1444"/>
      <c r="H1369" s="1244"/>
      <c r="J1369" s="375"/>
      <c r="K1369" s="806"/>
      <c r="M1369" s="375"/>
      <c r="N1369" s="123"/>
      <c r="P1369" s="375"/>
      <c r="Q1369" s="778"/>
      <c r="S1369" s="986"/>
      <c r="T1369" s="986"/>
      <c r="U1369" s="986"/>
      <c r="V1369" s="986"/>
    </row>
    <row r="1370" spans="1:22" s="631" customFormat="1" ht="12.75">
      <c r="A1370" s="630"/>
      <c r="B1370" s="1115"/>
      <c r="C1370" s="1309" t="s">
        <v>39</v>
      </c>
      <c r="D1370" s="1306" t="s">
        <v>851</v>
      </c>
      <c r="E1370" s="1315" t="s">
        <v>5</v>
      </c>
      <c r="F1370" s="1314">
        <v>1</v>
      </c>
      <c r="G1370" s="1444"/>
      <c r="H1370" s="1290">
        <f>F1370*G1370</f>
        <v>0</v>
      </c>
      <c r="J1370" s="375"/>
      <c r="K1370" s="806"/>
      <c r="M1370" s="375"/>
      <c r="N1370" s="123"/>
      <c r="P1370" s="375"/>
      <c r="Q1370" s="778"/>
      <c r="S1370" s="986"/>
      <c r="T1370" s="986"/>
      <c r="U1370" s="986"/>
      <c r="V1370" s="986"/>
    </row>
    <row r="1371" spans="1:22" s="631" customFormat="1" ht="12.75">
      <c r="A1371" s="630"/>
      <c r="B1371" s="1131"/>
      <c r="C1371" s="1320"/>
      <c r="D1371" s="1306" t="s">
        <v>850</v>
      </c>
      <c r="E1371" s="1315"/>
      <c r="F1371" s="1314"/>
      <c r="G1371" s="1444"/>
      <c r="H1371" s="1244"/>
      <c r="J1371" s="375"/>
      <c r="K1371" s="806"/>
      <c r="M1371" s="375"/>
      <c r="N1371" s="123"/>
      <c r="P1371" s="375"/>
      <c r="Q1371" s="778"/>
      <c r="S1371" s="986"/>
      <c r="T1371" s="986"/>
      <c r="U1371" s="986"/>
      <c r="V1371" s="986"/>
    </row>
    <row r="1372" spans="1:22" s="631" customFormat="1" ht="12.75">
      <c r="A1372" s="630"/>
      <c r="B1372" s="1131"/>
      <c r="C1372" s="1320"/>
      <c r="D1372" s="1306" t="s">
        <v>849</v>
      </c>
      <c r="E1372" s="1315"/>
      <c r="F1372" s="1314"/>
      <c r="G1372" s="1444"/>
      <c r="H1372" s="1244"/>
      <c r="J1372" s="375"/>
      <c r="K1372" s="806"/>
      <c r="M1372" s="375"/>
      <c r="N1372" s="123"/>
      <c r="P1372" s="375"/>
      <c r="Q1372" s="778"/>
      <c r="S1372" s="986"/>
      <c r="T1372" s="986"/>
      <c r="U1372" s="986"/>
      <c r="V1372" s="986"/>
    </row>
    <row r="1373" spans="1:22" s="631" customFormat="1" ht="12.75">
      <c r="A1373" s="630"/>
      <c r="B1373" s="1131"/>
      <c r="C1373" s="1320"/>
      <c r="D1373" s="1306" t="s">
        <v>596</v>
      </c>
      <c r="E1373" s="1315"/>
      <c r="F1373" s="1314"/>
      <c r="G1373" s="1444"/>
      <c r="H1373" s="1244"/>
      <c r="J1373" s="375"/>
      <c r="K1373" s="806"/>
      <c r="M1373" s="375"/>
      <c r="N1373" s="123"/>
      <c r="P1373" s="375"/>
      <c r="Q1373" s="778"/>
      <c r="S1373" s="986"/>
      <c r="T1373" s="986"/>
      <c r="U1373" s="986"/>
      <c r="V1373" s="986"/>
    </row>
    <row r="1374" spans="1:22" s="631" customFormat="1" ht="12.75">
      <c r="A1374" s="630"/>
      <c r="B1374" s="1131"/>
      <c r="C1374" s="1320"/>
      <c r="D1374" s="1306"/>
      <c r="E1374" s="1315"/>
      <c r="F1374" s="1314"/>
      <c r="G1374" s="1444"/>
      <c r="H1374" s="1244"/>
      <c r="J1374" s="375"/>
      <c r="K1374" s="806"/>
      <c r="M1374" s="375"/>
      <c r="N1374" s="123"/>
      <c r="P1374" s="375"/>
      <c r="Q1374" s="778"/>
      <c r="S1374" s="986"/>
      <c r="T1374" s="986"/>
      <c r="U1374" s="986"/>
      <c r="V1374" s="986"/>
    </row>
    <row r="1375" spans="1:22" s="631" customFormat="1" ht="12.75">
      <c r="A1375" s="630"/>
      <c r="B1375" s="1115"/>
      <c r="C1375" s="1309" t="s">
        <v>35</v>
      </c>
      <c r="D1375" s="1306" t="s">
        <v>848</v>
      </c>
      <c r="E1375" s="1315" t="s">
        <v>5</v>
      </c>
      <c r="F1375" s="1314">
        <v>1</v>
      </c>
      <c r="G1375" s="1444"/>
      <c r="H1375" s="1290">
        <f>F1375*G1375</f>
        <v>0</v>
      </c>
      <c r="J1375" s="375"/>
      <c r="K1375" s="806"/>
      <c r="M1375" s="375"/>
      <c r="N1375" s="123"/>
      <c r="P1375" s="375"/>
      <c r="Q1375" s="778"/>
      <c r="S1375" s="986"/>
      <c r="T1375" s="986"/>
      <c r="U1375" s="986"/>
      <c r="V1375" s="986"/>
    </row>
    <row r="1376" spans="1:22" s="631" customFormat="1" ht="12.75">
      <c r="A1376" s="630"/>
      <c r="B1376" s="1131"/>
      <c r="C1376" s="1320"/>
      <c r="D1376" s="1306" t="s">
        <v>847</v>
      </c>
      <c r="E1376" s="1315"/>
      <c r="F1376" s="1314"/>
      <c r="G1376" s="1444"/>
      <c r="H1376" s="1244"/>
      <c r="J1376" s="375"/>
      <c r="K1376" s="806"/>
      <c r="M1376" s="375"/>
      <c r="N1376" s="123"/>
      <c r="P1376" s="375"/>
      <c r="Q1376" s="778"/>
      <c r="S1376" s="986"/>
      <c r="T1376" s="986"/>
      <c r="U1376" s="986"/>
      <c r="V1376" s="986"/>
    </row>
    <row r="1377" spans="1:22" s="631" customFormat="1" ht="12.75">
      <c r="A1377" s="630"/>
      <c r="B1377" s="1131"/>
      <c r="C1377" s="1320"/>
      <c r="D1377" s="1306" t="s">
        <v>597</v>
      </c>
      <c r="E1377" s="1315"/>
      <c r="F1377" s="1314"/>
      <c r="G1377" s="1444"/>
      <c r="H1377" s="1244"/>
      <c r="J1377" s="375"/>
      <c r="K1377" s="806"/>
      <c r="M1377" s="375"/>
      <c r="N1377" s="123"/>
      <c r="P1377" s="375"/>
      <c r="Q1377" s="778"/>
      <c r="S1377" s="986"/>
      <c r="T1377" s="986"/>
      <c r="U1377" s="986"/>
      <c r="V1377" s="986"/>
    </row>
    <row r="1378" spans="1:22" s="631" customFormat="1" ht="12.75">
      <c r="A1378" s="630"/>
      <c r="B1378" s="1131"/>
      <c r="C1378" s="1320"/>
      <c r="D1378" s="1306" t="s">
        <v>846</v>
      </c>
      <c r="E1378" s="1315"/>
      <c r="F1378" s="1314"/>
      <c r="G1378" s="1444"/>
      <c r="H1378" s="1244"/>
      <c r="J1378" s="375"/>
      <c r="K1378" s="806"/>
      <c r="M1378" s="375"/>
      <c r="N1378" s="123"/>
      <c r="P1378" s="375"/>
      <c r="Q1378" s="778"/>
      <c r="S1378" s="986"/>
      <c r="T1378" s="986"/>
      <c r="U1378" s="986"/>
      <c r="V1378" s="986"/>
    </row>
    <row r="1379" spans="1:22" s="631" customFormat="1" ht="12.75">
      <c r="A1379" s="630"/>
      <c r="B1379" s="1131"/>
      <c r="C1379" s="1320"/>
      <c r="D1379" s="1306"/>
      <c r="E1379" s="1315"/>
      <c r="F1379" s="1314"/>
      <c r="G1379" s="1444"/>
      <c r="H1379" s="1244"/>
      <c r="J1379" s="375"/>
      <c r="K1379" s="806"/>
      <c r="M1379" s="375"/>
      <c r="N1379" s="123"/>
      <c r="P1379" s="375"/>
      <c r="Q1379" s="778"/>
      <c r="S1379" s="986"/>
      <c r="T1379" s="986"/>
      <c r="U1379" s="986"/>
      <c r="V1379" s="986"/>
    </row>
    <row r="1380" spans="1:22" s="631" customFormat="1" ht="12.75">
      <c r="A1380" s="630"/>
      <c r="B1380" s="1328">
        <f>B1334+0.1</f>
        <v>2.5</v>
      </c>
      <c r="C1380" s="1327"/>
      <c r="D1380" s="1326" t="s">
        <v>552</v>
      </c>
      <c r="E1380" s="1325"/>
      <c r="F1380" s="1324"/>
      <c r="G1380" s="1450"/>
      <c r="H1380" s="1244">
        <f>SUBTOTAL(9,H1382:H1422)</f>
        <v>0</v>
      </c>
      <c r="J1380" s="375"/>
      <c r="K1380" s="806"/>
      <c r="M1380" s="375"/>
      <c r="N1380" s="123"/>
      <c r="P1380" s="375"/>
      <c r="Q1380" s="778"/>
      <c r="S1380" s="986"/>
      <c r="T1380" s="986"/>
      <c r="U1380" s="986"/>
      <c r="V1380" s="986"/>
    </row>
    <row r="1381" spans="1:22" s="631" customFormat="1" ht="25.5">
      <c r="A1381" s="630"/>
      <c r="B1381" s="661"/>
      <c r="C1381" s="855"/>
      <c r="D1381" s="1323" t="s">
        <v>501</v>
      </c>
      <c r="E1381" s="662"/>
      <c r="F1381" s="653"/>
      <c r="G1381" s="644"/>
      <c r="H1381" s="652"/>
      <c r="J1381" s="375"/>
      <c r="K1381" s="806"/>
      <c r="M1381" s="375"/>
      <c r="N1381" s="123"/>
      <c r="P1381" s="375"/>
      <c r="Q1381" s="778"/>
      <c r="S1381" s="986"/>
      <c r="T1381" s="986"/>
      <c r="U1381" s="986"/>
      <c r="V1381" s="986"/>
    </row>
    <row r="1382" spans="1:22" s="631" customFormat="1" ht="12.75">
      <c r="A1382" s="630"/>
      <c r="B1382" s="1299" t="s">
        <v>689</v>
      </c>
      <c r="C1382" s="1321"/>
      <c r="D1382" s="1265" t="s">
        <v>553</v>
      </c>
      <c r="E1382" s="1291"/>
      <c r="F1382" s="1265"/>
      <c r="G1382" s="1444"/>
      <c r="H1382" s="1260"/>
      <c r="J1382" s="375"/>
      <c r="K1382" s="806"/>
      <c r="M1382" s="375"/>
      <c r="N1382" s="123"/>
      <c r="P1382" s="375"/>
      <c r="Q1382" s="778"/>
      <c r="S1382" s="986"/>
      <c r="T1382" s="986"/>
      <c r="U1382" s="986"/>
      <c r="V1382" s="986"/>
    </row>
    <row r="1383" spans="1:22" s="631" customFormat="1" ht="12.75">
      <c r="A1383" s="630"/>
      <c r="B1383" s="1142"/>
      <c r="C1383" s="1116" t="s">
        <v>39</v>
      </c>
      <c r="D1383" s="1322" t="s">
        <v>598</v>
      </c>
      <c r="E1383" s="1291" t="s">
        <v>5</v>
      </c>
      <c r="F1383" s="1304">
        <v>4</v>
      </c>
      <c r="G1383" s="1444"/>
      <c r="H1383" s="1290">
        <f>F1383*G1383</f>
        <v>0</v>
      </c>
      <c r="J1383" s="375"/>
      <c r="K1383" s="806"/>
      <c r="M1383" s="375"/>
      <c r="N1383" s="123"/>
      <c r="P1383" s="375"/>
      <c r="Q1383" s="778"/>
      <c r="S1383" s="986"/>
      <c r="T1383" s="986"/>
      <c r="U1383" s="986"/>
      <c r="V1383" s="986"/>
    </row>
    <row r="1384" spans="1:22" s="631" customFormat="1" ht="12.75">
      <c r="A1384" s="630"/>
      <c r="B1384" s="1142"/>
      <c r="C1384" s="1265"/>
      <c r="D1384" s="1317"/>
      <c r="E1384" s="1291"/>
      <c r="F1384" s="1304"/>
      <c r="G1384" s="1444"/>
      <c r="H1384" s="1290"/>
      <c r="J1384" s="375"/>
      <c r="K1384" s="806"/>
      <c r="M1384" s="375"/>
      <c r="N1384" s="123"/>
      <c r="P1384" s="375"/>
      <c r="Q1384" s="778"/>
      <c r="S1384" s="986"/>
      <c r="T1384" s="986"/>
      <c r="U1384" s="986"/>
      <c r="V1384" s="986"/>
    </row>
    <row r="1385" spans="1:22" s="631" customFormat="1" ht="12.75">
      <c r="A1385" s="630"/>
      <c r="B1385" s="1299" t="s">
        <v>705</v>
      </c>
      <c r="C1385" s="1321"/>
      <c r="D1385" s="1319" t="s">
        <v>599</v>
      </c>
      <c r="E1385" s="1291"/>
      <c r="F1385" s="1304"/>
      <c r="G1385" s="1444"/>
      <c r="H1385" s="1290"/>
      <c r="J1385" s="375"/>
      <c r="K1385" s="806"/>
      <c r="M1385" s="375"/>
      <c r="N1385" s="123"/>
      <c r="P1385" s="375"/>
      <c r="Q1385" s="778"/>
      <c r="S1385" s="986"/>
      <c r="T1385" s="986"/>
      <c r="U1385" s="986"/>
      <c r="V1385" s="986"/>
    </row>
    <row r="1386" spans="1:22" s="631" customFormat="1" ht="12.75">
      <c r="A1386" s="630"/>
      <c r="B1386" s="1142"/>
      <c r="C1386" s="1263" t="s">
        <v>39</v>
      </c>
      <c r="D1386" s="1318" t="s">
        <v>600</v>
      </c>
      <c r="E1386" s="1291" t="s">
        <v>601</v>
      </c>
      <c r="F1386" s="1304">
        <v>6</v>
      </c>
      <c r="G1386" s="1444"/>
      <c r="H1386" s="1290">
        <f>F1386*G1386</f>
        <v>0</v>
      </c>
      <c r="J1386" s="375"/>
      <c r="K1386" s="806"/>
      <c r="M1386" s="375"/>
      <c r="N1386" s="123"/>
      <c r="P1386" s="375"/>
      <c r="Q1386" s="778"/>
      <c r="S1386" s="986"/>
      <c r="T1386" s="986"/>
      <c r="U1386" s="986"/>
      <c r="V1386" s="986"/>
    </row>
    <row r="1387" spans="1:22" s="654" customFormat="1" ht="15.75" customHeight="1">
      <c r="A1387" s="645"/>
      <c r="B1387" s="1142"/>
      <c r="C1387" s="1263" t="s">
        <v>35</v>
      </c>
      <c r="D1387" s="1318" t="s">
        <v>602</v>
      </c>
      <c r="E1387" s="1291" t="s">
        <v>601</v>
      </c>
      <c r="F1387" s="1304">
        <v>4</v>
      </c>
      <c r="G1387" s="1444"/>
      <c r="H1387" s="1290">
        <f>F1387*G1387</f>
        <v>0</v>
      </c>
      <c r="J1387" s="785"/>
      <c r="K1387" s="806"/>
      <c r="M1387" s="375"/>
      <c r="N1387" s="123"/>
      <c r="P1387" s="785"/>
      <c r="Q1387" s="778"/>
      <c r="S1387" s="991"/>
      <c r="T1387" s="991"/>
      <c r="U1387" s="991"/>
      <c r="V1387" s="991"/>
    </row>
    <row r="1388" spans="1:22" s="650" customFormat="1" ht="12.75">
      <c r="B1388" s="1124"/>
      <c r="C1388" s="1309" t="s">
        <v>203</v>
      </c>
      <c r="D1388" s="1318" t="s">
        <v>845</v>
      </c>
      <c r="E1388" s="1291" t="s">
        <v>601</v>
      </c>
      <c r="F1388" s="1304">
        <v>2</v>
      </c>
      <c r="G1388" s="1444"/>
      <c r="H1388" s="1290">
        <f>F1388*G1388</f>
        <v>0</v>
      </c>
      <c r="J1388" s="2"/>
      <c r="K1388" s="806"/>
      <c r="M1388" s="2"/>
      <c r="N1388" s="123"/>
      <c r="P1388" s="909"/>
      <c r="Q1388" s="778"/>
      <c r="S1388" s="989"/>
      <c r="T1388" s="989"/>
      <c r="U1388" s="989"/>
      <c r="V1388" s="989"/>
    </row>
    <row r="1389" spans="1:22" s="648" customFormat="1" ht="12.75">
      <c r="B1389" s="1124"/>
      <c r="C1389" s="1309"/>
      <c r="D1389" s="1317"/>
      <c r="E1389" s="1291"/>
      <c r="F1389" s="660"/>
      <c r="G1389" s="1444"/>
      <c r="H1389" s="1290"/>
      <c r="J1389" s="123"/>
      <c r="K1389" s="806"/>
      <c r="M1389" s="123"/>
      <c r="N1389" s="123"/>
      <c r="P1389" s="123"/>
      <c r="Q1389" s="778"/>
      <c r="S1389" s="980"/>
      <c r="T1389" s="980"/>
      <c r="U1389" s="980"/>
      <c r="V1389" s="980"/>
    </row>
    <row r="1390" spans="1:22" s="504" customFormat="1" ht="12.75">
      <c r="B1390" s="1299" t="s">
        <v>708</v>
      </c>
      <c r="C1390" s="1320"/>
      <c r="D1390" s="1319" t="s">
        <v>603</v>
      </c>
      <c r="E1390" s="1291"/>
      <c r="F1390" s="1304"/>
      <c r="G1390" s="1444"/>
      <c r="H1390" s="1290"/>
      <c r="J1390" s="2"/>
      <c r="K1390" s="806"/>
      <c r="M1390" s="2"/>
      <c r="N1390" s="123"/>
      <c r="P1390" s="2"/>
      <c r="Q1390" s="778"/>
      <c r="S1390" s="990"/>
      <c r="T1390" s="990"/>
      <c r="U1390" s="990"/>
      <c r="V1390" s="990"/>
    </row>
    <row r="1391" spans="1:22" s="504" customFormat="1" ht="12.75">
      <c r="B1391" s="1124"/>
      <c r="C1391" s="1309" t="s">
        <v>39</v>
      </c>
      <c r="D1391" s="1318" t="s">
        <v>844</v>
      </c>
      <c r="E1391" s="1291" t="s">
        <v>5</v>
      </c>
      <c r="F1391" s="1304">
        <v>1</v>
      </c>
      <c r="G1391" s="1444"/>
      <c r="H1391" s="1290">
        <f>F1391*G1391</f>
        <v>0</v>
      </c>
      <c r="J1391" s="2"/>
      <c r="K1391" s="806"/>
      <c r="M1391" s="2"/>
      <c r="N1391" s="123"/>
      <c r="P1391" s="2"/>
      <c r="Q1391" s="778"/>
      <c r="S1391" s="990"/>
      <c r="T1391" s="990"/>
      <c r="U1391" s="990"/>
      <c r="V1391" s="990"/>
    </row>
    <row r="1392" spans="1:22" s="504" customFormat="1" ht="12.75">
      <c r="B1392" s="1124"/>
      <c r="C1392" s="1309" t="s">
        <v>35</v>
      </c>
      <c r="D1392" s="1318" t="s">
        <v>843</v>
      </c>
      <c r="E1392" s="1291" t="s">
        <v>5</v>
      </c>
      <c r="F1392" s="1304">
        <v>1</v>
      </c>
      <c r="G1392" s="1444"/>
      <c r="H1392" s="1290">
        <f>F1392*G1392</f>
        <v>0</v>
      </c>
      <c r="J1392" s="2"/>
      <c r="K1392" s="806"/>
      <c r="M1392" s="2"/>
      <c r="N1392" s="123"/>
      <c r="P1392" s="2"/>
      <c r="Q1392" s="778"/>
      <c r="S1392" s="990"/>
      <c r="T1392" s="990"/>
      <c r="U1392" s="990"/>
      <c r="V1392" s="990"/>
    </row>
    <row r="1393" spans="2:22" s="504" customFormat="1" ht="12.75">
      <c r="B1393" s="1124"/>
      <c r="C1393" s="1309" t="s">
        <v>203</v>
      </c>
      <c r="D1393" s="1318" t="s">
        <v>842</v>
      </c>
      <c r="E1393" s="1291" t="s">
        <v>5</v>
      </c>
      <c r="F1393" s="1304">
        <v>1</v>
      </c>
      <c r="G1393" s="1444"/>
      <c r="H1393" s="1290">
        <f>F1393*G1393</f>
        <v>0</v>
      </c>
      <c r="J1393" s="2"/>
      <c r="K1393" s="806"/>
      <c r="M1393" s="2"/>
      <c r="N1393" s="123"/>
      <c r="P1393" s="2"/>
      <c r="Q1393" s="778"/>
      <c r="S1393" s="990"/>
      <c r="T1393" s="990"/>
      <c r="U1393" s="990"/>
      <c r="V1393" s="990"/>
    </row>
    <row r="1394" spans="2:22" s="504" customFormat="1" ht="12.75">
      <c r="B1394" s="1124"/>
      <c r="C1394" s="1309" t="s">
        <v>40</v>
      </c>
      <c r="D1394" s="1318" t="s">
        <v>841</v>
      </c>
      <c r="E1394" s="1291" t="s">
        <v>5</v>
      </c>
      <c r="F1394" s="1304">
        <v>1</v>
      </c>
      <c r="G1394" s="1444"/>
      <c r="H1394" s="1290">
        <f>F1394*G1394</f>
        <v>0</v>
      </c>
      <c r="J1394" s="2"/>
      <c r="K1394" s="806"/>
      <c r="M1394" s="2"/>
      <c r="N1394" s="123"/>
      <c r="P1394" s="2"/>
      <c r="Q1394" s="778"/>
      <c r="S1394" s="990"/>
      <c r="T1394" s="990"/>
      <c r="U1394" s="990"/>
      <c r="V1394" s="990"/>
    </row>
    <row r="1395" spans="2:22" s="504" customFormat="1" ht="12.75">
      <c r="B1395" s="1124"/>
      <c r="C1395" s="1309"/>
      <c r="D1395" s="1317"/>
      <c r="E1395" s="1291"/>
      <c r="F1395" s="660"/>
      <c r="G1395" s="1444"/>
      <c r="H1395" s="1290"/>
      <c r="J1395" s="2"/>
      <c r="K1395" s="806"/>
      <c r="M1395" s="2"/>
      <c r="N1395" s="123"/>
      <c r="P1395" s="2"/>
      <c r="Q1395" s="778"/>
      <c r="S1395" s="990"/>
      <c r="T1395" s="990"/>
      <c r="U1395" s="990"/>
      <c r="V1395" s="990"/>
    </row>
    <row r="1396" spans="2:22" s="504" customFormat="1" ht="12.75">
      <c r="B1396" s="1299" t="s">
        <v>940</v>
      </c>
      <c r="C1396" s="1309"/>
      <c r="D1396" s="1306" t="s">
        <v>506</v>
      </c>
      <c r="E1396" s="1291" t="s">
        <v>15</v>
      </c>
      <c r="F1396" s="1316">
        <v>1</v>
      </c>
      <c r="G1396" s="1444"/>
      <c r="H1396" s="1290">
        <f>F1396*G1396</f>
        <v>0</v>
      </c>
      <c r="J1396" s="2"/>
      <c r="K1396" s="806"/>
      <c r="M1396" s="2"/>
      <c r="N1396" s="123"/>
      <c r="P1396" s="2"/>
      <c r="Q1396" s="778"/>
      <c r="S1396" s="990"/>
      <c r="T1396" s="990"/>
      <c r="U1396" s="990"/>
      <c r="V1396" s="990"/>
    </row>
    <row r="1397" spans="2:22" s="504" customFormat="1" ht="12.75">
      <c r="B1397" s="1124"/>
      <c r="C1397" s="1307"/>
      <c r="D1397" s="1306" t="s">
        <v>604</v>
      </c>
      <c r="E1397" s="1291"/>
      <c r="F1397" s="1316"/>
      <c r="G1397" s="1444"/>
      <c r="H1397" s="1290"/>
      <c r="J1397" s="2"/>
      <c r="K1397" s="806"/>
      <c r="M1397" s="2"/>
      <c r="N1397" s="123"/>
      <c r="P1397" s="2"/>
      <c r="Q1397" s="778"/>
      <c r="S1397" s="990"/>
      <c r="T1397" s="990"/>
      <c r="U1397" s="990"/>
      <c r="V1397" s="990"/>
    </row>
    <row r="1398" spans="2:22" s="504" customFormat="1" ht="12.75">
      <c r="B1398" s="1124"/>
      <c r="C1398" s="1307"/>
      <c r="D1398" s="1306"/>
      <c r="E1398" s="1291"/>
      <c r="F1398" s="1316"/>
      <c r="G1398" s="1444"/>
      <c r="H1398" s="1290"/>
      <c r="J1398" s="2"/>
      <c r="K1398" s="806"/>
      <c r="M1398" s="2"/>
      <c r="N1398" s="123"/>
      <c r="P1398" s="2"/>
      <c r="Q1398" s="778"/>
      <c r="S1398" s="990"/>
      <c r="T1398" s="990"/>
      <c r="U1398" s="990"/>
      <c r="V1398" s="990"/>
    </row>
    <row r="1399" spans="2:22" s="504" customFormat="1" ht="12.75">
      <c r="B1399" s="1299" t="s">
        <v>941</v>
      </c>
      <c r="C1399" s="1309"/>
      <c r="D1399" s="1306" t="s">
        <v>508</v>
      </c>
      <c r="E1399" s="1291" t="s">
        <v>15</v>
      </c>
      <c r="F1399" s="1316">
        <v>1</v>
      </c>
      <c r="G1399" s="1444"/>
      <c r="H1399" s="1290">
        <f>F1399*G1399</f>
        <v>0</v>
      </c>
      <c r="J1399" s="2"/>
      <c r="K1399" s="806"/>
      <c r="M1399" s="2"/>
      <c r="N1399" s="123"/>
      <c r="P1399" s="2"/>
      <c r="Q1399" s="778"/>
      <c r="S1399" s="990"/>
      <c r="T1399" s="990"/>
      <c r="U1399" s="990"/>
      <c r="V1399" s="990"/>
    </row>
    <row r="1400" spans="2:22" s="504" customFormat="1" ht="12.75">
      <c r="B1400" s="1124"/>
      <c r="C1400" s="1307"/>
      <c r="D1400" s="1306" t="s">
        <v>509</v>
      </c>
      <c r="E1400" s="1291"/>
      <c r="F1400" s="1304"/>
      <c r="G1400" s="1444"/>
      <c r="H1400" s="1290"/>
      <c r="J1400" s="2"/>
      <c r="K1400" s="806"/>
      <c r="M1400" s="2"/>
      <c r="N1400" s="123"/>
      <c r="P1400" s="2"/>
      <c r="Q1400" s="778"/>
      <c r="S1400" s="990"/>
      <c r="T1400" s="990"/>
      <c r="U1400" s="990"/>
      <c r="V1400" s="990"/>
    </row>
    <row r="1401" spans="2:22" s="504" customFormat="1" ht="12.75">
      <c r="B1401" s="1124"/>
      <c r="C1401" s="1307"/>
      <c r="D1401" s="1308"/>
      <c r="E1401" s="1291"/>
      <c r="F1401" s="1316"/>
      <c r="G1401" s="1444"/>
      <c r="H1401" s="1260"/>
      <c r="J1401" s="2"/>
      <c r="K1401" s="806"/>
      <c r="M1401" s="2"/>
      <c r="N1401" s="123"/>
      <c r="P1401" s="2"/>
      <c r="Q1401" s="778"/>
      <c r="S1401" s="990"/>
      <c r="T1401" s="990"/>
      <c r="U1401" s="990"/>
      <c r="V1401" s="990"/>
    </row>
    <row r="1402" spans="2:22" s="504" customFormat="1" ht="12.75">
      <c r="B1402" s="1299" t="s">
        <v>942</v>
      </c>
      <c r="C1402" s="1309"/>
      <c r="D1402" s="1306" t="s">
        <v>510</v>
      </c>
      <c r="E1402" s="1315"/>
      <c r="F1402" s="1314"/>
      <c r="G1402" s="1444"/>
      <c r="H1402" s="1244"/>
      <c r="J1402" s="2"/>
      <c r="K1402" s="806"/>
      <c r="M1402" s="2"/>
      <c r="N1402" s="123"/>
      <c r="P1402" s="2"/>
      <c r="Q1402" s="778"/>
      <c r="S1402" s="990"/>
      <c r="T1402" s="990"/>
      <c r="U1402" s="990"/>
      <c r="V1402" s="990"/>
    </row>
    <row r="1403" spans="2:22" s="504" customFormat="1" ht="12.75">
      <c r="B1403" s="1124"/>
      <c r="C1403" s="1307" t="s">
        <v>39</v>
      </c>
      <c r="D1403" s="1306" t="s">
        <v>521</v>
      </c>
      <c r="E1403" s="1291"/>
      <c r="F1403" s="1304"/>
      <c r="G1403" s="1444"/>
      <c r="H1403" s="1260"/>
      <c r="J1403" s="2"/>
      <c r="K1403" s="806"/>
      <c r="M1403" s="2"/>
      <c r="N1403" s="123"/>
      <c r="P1403" s="2"/>
      <c r="Q1403" s="778"/>
      <c r="S1403" s="990"/>
      <c r="T1403" s="990"/>
      <c r="U1403" s="990"/>
      <c r="V1403" s="990"/>
    </row>
    <row r="1404" spans="2:22" s="504" customFormat="1" ht="12.75">
      <c r="B1404" s="1115"/>
      <c r="C1404" s="1307"/>
      <c r="D1404" s="1306" t="s">
        <v>522</v>
      </c>
      <c r="E1404" s="1315"/>
      <c r="F1404" s="1314"/>
      <c r="G1404" s="1444"/>
      <c r="H1404" s="1244"/>
      <c r="J1404" s="2"/>
      <c r="K1404" s="806"/>
      <c r="M1404" s="2"/>
      <c r="N1404" s="123"/>
      <c r="P1404" s="2"/>
      <c r="Q1404" s="778"/>
      <c r="S1404" s="990"/>
      <c r="T1404" s="990"/>
      <c r="U1404" s="990"/>
      <c r="V1404" s="990"/>
    </row>
    <row r="1405" spans="2:22" s="504" customFormat="1" ht="14.25">
      <c r="B1405" s="1124"/>
      <c r="C1405" s="1307"/>
      <c r="D1405" s="1308" t="s">
        <v>515</v>
      </c>
      <c r="E1405" s="1291" t="s">
        <v>514</v>
      </c>
      <c r="F1405" s="1304">
        <v>40</v>
      </c>
      <c r="G1405" s="1444"/>
      <c r="H1405" s="1260">
        <f>+G1405*F1405</f>
        <v>0</v>
      </c>
      <c r="J1405" s="2"/>
      <c r="K1405" s="806"/>
      <c r="M1405" s="2"/>
      <c r="N1405" s="123"/>
      <c r="P1405" s="2"/>
      <c r="Q1405" s="778"/>
      <c r="S1405" s="990"/>
      <c r="T1405" s="990"/>
      <c r="U1405" s="990"/>
      <c r="V1405" s="990"/>
    </row>
    <row r="1406" spans="2:22" s="504" customFormat="1" ht="12.75">
      <c r="B1406" s="1124"/>
      <c r="C1406" s="1307"/>
      <c r="D1406" s="1306"/>
      <c r="E1406" s="1291"/>
      <c r="F1406" s="1304"/>
      <c r="G1406" s="1444"/>
      <c r="H1406" s="1260"/>
      <c r="J1406" s="2"/>
      <c r="K1406" s="806"/>
      <c r="M1406" s="2"/>
      <c r="N1406" s="123"/>
      <c r="P1406" s="2"/>
      <c r="Q1406" s="778"/>
      <c r="S1406" s="990"/>
      <c r="T1406" s="990"/>
      <c r="U1406" s="990"/>
      <c r="V1406" s="990"/>
    </row>
    <row r="1407" spans="2:22" s="504" customFormat="1" ht="12.75">
      <c r="B1407" s="1124"/>
      <c r="C1407" s="1307" t="s">
        <v>35</v>
      </c>
      <c r="D1407" s="1306" t="s">
        <v>524</v>
      </c>
      <c r="E1407" s="1291"/>
      <c r="F1407" s="1304"/>
      <c r="G1407" s="1444"/>
      <c r="H1407" s="1260"/>
      <c r="J1407" s="2"/>
      <c r="K1407" s="806"/>
      <c r="M1407" s="2"/>
      <c r="N1407" s="123"/>
      <c r="P1407" s="2"/>
      <c r="Q1407" s="778"/>
      <c r="S1407" s="990"/>
      <c r="T1407" s="990"/>
      <c r="U1407" s="990"/>
      <c r="V1407" s="990"/>
    </row>
    <row r="1408" spans="2:22" s="504" customFormat="1" ht="12.75">
      <c r="B1408" s="1124"/>
      <c r="C1408" s="1307"/>
      <c r="D1408" s="1306" t="s">
        <v>525</v>
      </c>
      <c r="E1408" s="1291"/>
      <c r="F1408" s="1304"/>
      <c r="G1408" s="1444"/>
      <c r="H1408" s="1260"/>
      <c r="J1408" s="2"/>
      <c r="K1408" s="806"/>
      <c r="M1408" s="2"/>
      <c r="N1408" s="123"/>
      <c r="P1408" s="2"/>
      <c r="Q1408" s="778"/>
      <c r="S1408" s="990"/>
      <c r="T1408" s="990"/>
      <c r="U1408" s="990"/>
      <c r="V1408" s="990"/>
    </row>
    <row r="1409" spans="1:22" s="631" customFormat="1" ht="14.25">
      <c r="A1409" s="630"/>
      <c r="B1409" s="1124"/>
      <c r="C1409" s="1307"/>
      <c r="D1409" s="1308" t="s">
        <v>519</v>
      </c>
      <c r="E1409" s="1291" t="s">
        <v>514</v>
      </c>
      <c r="F1409" s="1304">
        <v>45</v>
      </c>
      <c r="G1409" s="1444"/>
      <c r="H1409" s="1260">
        <f>+G1409*F1409</f>
        <v>0</v>
      </c>
      <c r="J1409" s="375"/>
      <c r="K1409" s="806"/>
      <c r="M1409" s="375"/>
      <c r="N1409" s="123"/>
      <c r="P1409" s="375"/>
      <c r="Q1409" s="778"/>
      <c r="S1409" s="986"/>
      <c r="T1409" s="986"/>
      <c r="U1409" s="986"/>
      <c r="V1409" s="986"/>
    </row>
    <row r="1410" spans="1:22" s="504" customFormat="1" ht="14.25">
      <c r="B1410" s="1124"/>
      <c r="C1410" s="1307"/>
      <c r="D1410" s="1308" t="s">
        <v>513</v>
      </c>
      <c r="E1410" s="1291" t="s">
        <v>514</v>
      </c>
      <c r="F1410" s="1304">
        <v>7</v>
      </c>
      <c r="G1410" s="1444"/>
      <c r="H1410" s="1260">
        <f>+G1410*F1410</f>
        <v>0</v>
      </c>
      <c r="J1410" s="2"/>
      <c r="K1410" s="806"/>
      <c r="M1410" s="2"/>
      <c r="N1410" s="123"/>
      <c r="P1410" s="2"/>
      <c r="Q1410" s="778"/>
      <c r="S1410" s="990"/>
      <c r="T1410" s="990"/>
      <c r="U1410" s="990"/>
      <c r="V1410" s="990"/>
    </row>
    <row r="1411" spans="1:22" s="504" customFormat="1" ht="14.25">
      <c r="B1411" s="1124"/>
      <c r="C1411" s="1307"/>
      <c r="D1411" s="1308" t="s">
        <v>515</v>
      </c>
      <c r="E1411" s="1291" t="s">
        <v>514</v>
      </c>
      <c r="F1411" s="1304">
        <v>48</v>
      </c>
      <c r="G1411" s="1444"/>
      <c r="H1411" s="1260">
        <f>+G1411*F1411</f>
        <v>0</v>
      </c>
      <c r="J1411" s="2"/>
      <c r="K1411" s="806"/>
      <c r="M1411" s="2"/>
      <c r="N1411" s="123"/>
      <c r="P1411" s="2"/>
      <c r="Q1411" s="778"/>
      <c r="S1411" s="990"/>
      <c r="T1411" s="990"/>
      <c r="U1411" s="990"/>
      <c r="V1411" s="990"/>
    </row>
    <row r="1412" spans="1:22" s="504" customFormat="1" ht="15.75" customHeight="1">
      <c r="B1412" s="1313"/>
      <c r="C1412" s="1312"/>
      <c r="D1412" s="1303"/>
      <c r="E1412" s="1291"/>
      <c r="F1412" s="1311"/>
      <c r="G1412" s="1449"/>
      <c r="H1412" s="1310"/>
      <c r="J1412" s="2"/>
      <c r="K1412" s="806"/>
      <c r="M1412" s="2"/>
      <c r="N1412" s="123"/>
      <c r="P1412" s="2"/>
      <c r="Q1412" s="778"/>
      <c r="S1412" s="990"/>
      <c r="T1412" s="990"/>
      <c r="U1412" s="990"/>
      <c r="V1412" s="990"/>
    </row>
    <row r="1413" spans="1:22" s="504" customFormat="1" ht="15.75" customHeight="1">
      <c r="B1413" s="1299" t="s">
        <v>943</v>
      </c>
      <c r="C1413" s="1309"/>
      <c r="D1413" s="1306" t="s">
        <v>527</v>
      </c>
      <c r="E1413" s="1291"/>
      <c r="F1413" s="1304"/>
      <c r="G1413" s="1444"/>
      <c r="H1413" s="1260"/>
      <c r="J1413" s="2"/>
      <c r="K1413" s="806"/>
      <c r="M1413" s="2"/>
      <c r="N1413" s="123"/>
      <c r="P1413" s="2"/>
      <c r="Q1413" s="778"/>
      <c r="S1413" s="990"/>
      <c r="T1413" s="990"/>
      <c r="U1413" s="990"/>
      <c r="V1413" s="990"/>
    </row>
    <row r="1414" spans="1:22" s="504" customFormat="1" ht="12.75">
      <c r="B1414" s="1124"/>
      <c r="C1414" s="1307" t="s">
        <v>39</v>
      </c>
      <c r="D1414" s="1308" t="s">
        <v>535</v>
      </c>
      <c r="E1414" s="1291"/>
      <c r="F1414" s="1304"/>
      <c r="G1414" s="1444"/>
      <c r="H1414" s="1260"/>
      <c r="J1414" s="2"/>
      <c r="K1414" s="806"/>
      <c r="M1414" s="2"/>
      <c r="N1414" s="123"/>
      <c r="P1414" s="2"/>
      <c r="Q1414" s="778"/>
      <c r="S1414" s="990"/>
      <c r="T1414" s="990"/>
      <c r="U1414" s="990"/>
      <c r="V1414" s="990"/>
    </row>
    <row r="1415" spans="1:22" s="504" customFormat="1" ht="12.75">
      <c r="B1415" s="1115"/>
      <c r="C1415" s="1307"/>
      <c r="D1415" s="1303" t="s">
        <v>840</v>
      </c>
      <c r="E1415" s="1291" t="s">
        <v>123</v>
      </c>
      <c r="F1415" s="1304">
        <v>1</v>
      </c>
      <c r="G1415" s="1444"/>
      <c r="H1415" s="1290">
        <f>F1415*G1415</f>
        <v>0</v>
      </c>
      <c r="J1415" s="2"/>
      <c r="K1415" s="806"/>
      <c r="M1415" s="2"/>
      <c r="N1415" s="123"/>
      <c r="P1415" s="2"/>
      <c r="Q1415" s="778"/>
      <c r="S1415" s="990"/>
      <c r="T1415" s="990"/>
      <c r="U1415" s="990"/>
      <c r="V1415" s="990"/>
    </row>
    <row r="1416" spans="1:22" s="504" customFormat="1" ht="12.75">
      <c r="B1416" s="1115"/>
      <c r="C1416" s="1307"/>
      <c r="D1416" s="1303" t="s">
        <v>839</v>
      </c>
      <c r="E1416" s="1291" t="s">
        <v>123</v>
      </c>
      <c r="F1416" s="1304">
        <v>1</v>
      </c>
      <c r="G1416" s="1444"/>
      <c r="H1416" s="1290">
        <f>F1416*G1416</f>
        <v>0</v>
      </c>
      <c r="J1416" s="2"/>
      <c r="K1416" s="806"/>
      <c r="M1416" s="2"/>
      <c r="N1416" s="123"/>
      <c r="P1416" s="2"/>
      <c r="Q1416" s="778"/>
      <c r="S1416" s="990"/>
      <c r="T1416" s="990"/>
      <c r="U1416" s="990"/>
      <c r="V1416" s="990"/>
    </row>
    <row r="1417" spans="1:22" s="504" customFormat="1" ht="15.75" customHeight="1">
      <c r="B1417" s="1115"/>
      <c r="C1417" s="1307"/>
      <c r="D1417" s="1303" t="s">
        <v>536</v>
      </c>
      <c r="E1417" s="1291" t="s">
        <v>123</v>
      </c>
      <c r="F1417" s="1304">
        <v>8</v>
      </c>
      <c r="G1417" s="1444"/>
      <c r="H1417" s="1290">
        <f>F1417*G1417</f>
        <v>0</v>
      </c>
      <c r="J1417" s="2"/>
      <c r="K1417" s="806"/>
      <c r="M1417" s="2"/>
      <c r="N1417" s="123"/>
      <c r="P1417" s="2"/>
      <c r="Q1417" s="778"/>
      <c r="S1417" s="990"/>
      <c r="T1417" s="990"/>
      <c r="U1417" s="990"/>
      <c r="V1417" s="990"/>
    </row>
    <row r="1418" spans="1:22" s="504" customFormat="1" ht="15.75" customHeight="1">
      <c r="B1418" s="1115"/>
      <c r="C1418" s="1307"/>
      <c r="D1418" s="1303"/>
      <c r="E1418" s="1291"/>
      <c r="F1418" s="1304"/>
      <c r="G1418" s="1444"/>
      <c r="H1418" s="1260"/>
      <c r="J1418" s="2"/>
      <c r="K1418" s="806"/>
      <c r="M1418" s="2"/>
      <c r="N1418" s="123"/>
      <c r="P1418" s="2"/>
      <c r="Q1418" s="778"/>
      <c r="S1418" s="990"/>
      <c r="T1418" s="990"/>
      <c r="U1418" s="990"/>
      <c r="V1418" s="990"/>
    </row>
    <row r="1419" spans="1:22" s="504" customFormat="1" ht="15.75" customHeight="1">
      <c r="B1419" s="1124"/>
      <c r="C1419" s="1307" t="s">
        <v>35</v>
      </c>
      <c r="D1419" s="1308" t="s">
        <v>605</v>
      </c>
      <c r="E1419" s="1291"/>
      <c r="F1419" s="1304"/>
      <c r="G1419" s="1444"/>
      <c r="H1419" s="1260"/>
      <c r="J1419" s="2"/>
      <c r="K1419" s="806"/>
      <c r="M1419" s="2"/>
      <c r="N1419" s="123"/>
      <c r="P1419" s="2"/>
      <c r="Q1419" s="778"/>
      <c r="S1419" s="990"/>
      <c r="T1419" s="990"/>
      <c r="U1419" s="990"/>
      <c r="V1419" s="990"/>
    </row>
    <row r="1420" spans="1:22" s="504" customFormat="1" ht="12.75">
      <c r="B1420" s="1115"/>
      <c r="C1420" s="1307"/>
      <c r="D1420" s="1303" t="s">
        <v>838</v>
      </c>
      <c r="E1420" s="1291" t="s">
        <v>123</v>
      </c>
      <c r="F1420" s="1304">
        <v>1</v>
      </c>
      <c r="G1420" s="1444"/>
      <c r="H1420" s="1290">
        <f>F1420*G1420</f>
        <v>0</v>
      </c>
      <c r="J1420" s="2"/>
      <c r="K1420" s="806"/>
      <c r="M1420" s="2"/>
      <c r="N1420" s="123"/>
      <c r="P1420" s="2"/>
      <c r="Q1420" s="778"/>
      <c r="S1420" s="990"/>
      <c r="T1420" s="990"/>
      <c r="U1420" s="990"/>
      <c r="V1420" s="990"/>
    </row>
    <row r="1421" spans="1:22" s="504" customFormat="1" ht="12.75">
      <c r="B1421" s="1115"/>
      <c r="C1421" s="1307"/>
      <c r="D1421" s="1303" t="s">
        <v>536</v>
      </c>
      <c r="E1421" s="1291" t="s">
        <v>123</v>
      </c>
      <c r="F1421" s="1304">
        <v>3</v>
      </c>
      <c r="G1421" s="1444"/>
      <c r="H1421" s="1290">
        <f>F1421*G1421</f>
        <v>0</v>
      </c>
      <c r="J1421" s="2"/>
      <c r="K1421" s="806"/>
      <c r="M1421" s="2"/>
      <c r="N1421" s="123"/>
      <c r="P1421" s="2"/>
      <c r="Q1421" s="778"/>
      <c r="S1421" s="990"/>
      <c r="T1421" s="990"/>
      <c r="U1421" s="990"/>
      <c r="V1421" s="990"/>
    </row>
    <row r="1422" spans="1:22" s="504" customFormat="1" ht="12.75">
      <c r="B1422" s="1115"/>
      <c r="C1422" s="1307"/>
      <c r="D1422" s="1303" t="s">
        <v>537</v>
      </c>
      <c r="E1422" s="1291" t="s">
        <v>123</v>
      </c>
      <c r="F1422" s="1304">
        <v>1</v>
      </c>
      <c r="G1422" s="1444"/>
      <c r="H1422" s="1290">
        <f>F1422*G1422</f>
        <v>0</v>
      </c>
      <c r="J1422" s="2"/>
      <c r="K1422" s="806"/>
      <c r="M1422" s="2"/>
      <c r="N1422" s="123"/>
      <c r="P1422" s="2"/>
      <c r="Q1422" s="778"/>
      <c r="S1422" s="990"/>
      <c r="T1422" s="990"/>
      <c r="U1422" s="990"/>
      <c r="V1422" s="990"/>
    </row>
    <row r="1423" spans="1:22" s="504" customFormat="1" ht="15.75" customHeight="1">
      <c r="B1423" s="1115"/>
      <c r="C1423" s="1307"/>
      <c r="D1423" s="1303"/>
      <c r="E1423" s="1291"/>
      <c r="F1423" s="1304"/>
      <c r="G1423" s="1444"/>
      <c r="H1423" s="1260"/>
      <c r="J1423" s="2"/>
      <c r="K1423" s="806"/>
      <c r="M1423" s="2"/>
      <c r="N1423" s="123"/>
      <c r="P1423" s="2"/>
      <c r="Q1423" s="778"/>
      <c r="S1423" s="990"/>
      <c r="T1423" s="990"/>
      <c r="U1423" s="990"/>
      <c r="V1423" s="990"/>
    </row>
    <row r="1424" spans="1:22" s="504" customFormat="1" ht="12.75">
      <c r="B1424" s="1124"/>
      <c r="C1424" s="1307" t="s">
        <v>203</v>
      </c>
      <c r="D1424" s="1308" t="s">
        <v>548</v>
      </c>
      <c r="E1424" s="1291"/>
      <c r="F1424" s="1304"/>
      <c r="G1424" s="1444"/>
      <c r="H1424" s="1260"/>
      <c r="J1424" s="2"/>
      <c r="K1424" s="806"/>
      <c r="M1424" s="2"/>
      <c r="N1424" s="123"/>
      <c r="P1424" s="2"/>
      <c r="Q1424" s="778"/>
      <c r="S1424" s="990"/>
      <c r="T1424" s="990"/>
      <c r="U1424" s="990"/>
      <c r="V1424" s="990"/>
    </row>
    <row r="1425" spans="1:32" s="504" customFormat="1" ht="12.75">
      <c r="B1425" s="1115"/>
      <c r="C1425" s="1307"/>
      <c r="D1425" s="1303" t="s">
        <v>838</v>
      </c>
      <c r="E1425" s="1291" t="s">
        <v>123</v>
      </c>
      <c r="F1425" s="1304">
        <v>1</v>
      </c>
      <c r="G1425" s="1444"/>
      <c r="H1425" s="1290">
        <f>F1425*G1425</f>
        <v>0</v>
      </c>
      <c r="J1425" s="2"/>
      <c r="K1425" s="806"/>
      <c r="M1425" s="2"/>
      <c r="N1425" s="123"/>
      <c r="P1425" s="2"/>
      <c r="Q1425" s="778"/>
      <c r="S1425" s="990"/>
      <c r="T1425" s="990"/>
      <c r="U1425" s="990"/>
      <c r="V1425" s="990"/>
    </row>
    <row r="1426" spans="1:32" s="504" customFormat="1" ht="12.75">
      <c r="B1426" s="1115"/>
      <c r="C1426" s="1307"/>
      <c r="D1426" s="1303"/>
      <c r="E1426" s="1291"/>
      <c r="F1426" s="1304"/>
      <c r="G1426" s="1444"/>
      <c r="H1426" s="1260"/>
      <c r="J1426" s="2"/>
      <c r="K1426" s="806"/>
      <c r="M1426" s="2"/>
      <c r="N1426" s="123"/>
      <c r="P1426" s="2"/>
      <c r="Q1426" s="778"/>
      <c r="S1426" s="990"/>
      <c r="T1426" s="990"/>
      <c r="U1426" s="990"/>
      <c r="V1426" s="990"/>
    </row>
    <row r="1427" spans="1:32" s="504" customFormat="1" ht="12.75">
      <c r="B1427" s="1115"/>
      <c r="C1427" s="1307" t="s">
        <v>40</v>
      </c>
      <c r="D1427" s="1306" t="s">
        <v>837</v>
      </c>
      <c r="E1427" s="1291" t="s">
        <v>123</v>
      </c>
      <c r="F1427" s="1304">
        <v>4</v>
      </c>
      <c r="G1427" s="1444"/>
      <c r="H1427" s="1290">
        <f>F1427*G1427</f>
        <v>0</v>
      </c>
      <c r="J1427" s="2"/>
      <c r="K1427" s="806"/>
      <c r="M1427" s="2"/>
      <c r="N1427" s="123"/>
      <c r="P1427" s="2"/>
      <c r="Q1427" s="778"/>
      <c r="S1427" s="990"/>
      <c r="T1427" s="990"/>
      <c r="U1427" s="990"/>
      <c r="V1427" s="990"/>
    </row>
    <row r="1428" spans="1:32" s="504" customFormat="1" ht="12.75">
      <c r="B1428" s="1115"/>
      <c r="C1428" s="1307"/>
      <c r="D1428" s="1306"/>
      <c r="E1428" s="1291"/>
      <c r="F1428" s="1304"/>
      <c r="G1428" s="1444"/>
      <c r="H1428" s="1290"/>
      <c r="J1428" s="2"/>
      <c r="K1428" s="806"/>
      <c r="M1428" s="2"/>
      <c r="N1428" s="123"/>
      <c r="P1428" s="2"/>
      <c r="Q1428" s="778"/>
      <c r="S1428" s="990"/>
      <c r="T1428" s="990"/>
      <c r="U1428" s="990"/>
      <c r="V1428" s="990"/>
    </row>
    <row r="1429" spans="1:32" s="504" customFormat="1" ht="12.75">
      <c r="B1429" s="1115"/>
      <c r="C1429" s="1307"/>
      <c r="D1429" s="1306"/>
      <c r="E1429" s="1291"/>
      <c r="F1429" s="1304"/>
      <c r="G1429" s="1444"/>
      <c r="H1429" s="1290"/>
      <c r="J1429" s="2"/>
      <c r="K1429" s="806"/>
      <c r="M1429" s="2"/>
      <c r="N1429" s="123"/>
      <c r="P1429" s="2"/>
      <c r="Q1429" s="778"/>
      <c r="S1429" s="990"/>
      <c r="T1429" s="990"/>
      <c r="U1429" s="990"/>
      <c r="V1429" s="990"/>
    </row>
    <row r="1430" spans="1:32" s="504" customFormat="1" ht="12.75">
      <c r="B1430" s="1409"/>
      <c r="C1430" s="1410"/>
      <c r="D1430" s="1411" t="s">
        <v>832</v>
      </c>
      <c r="E1430" s="1412"/>
      <c r="F1430" s="1413"/>
      <c r="G1430" s="1452"/>
      <c r="H1430" s="1414">
        <f>SUBTOTAL(9,H1431:H1434)</f>
        <v>0</v>
      </c>
      <c r="J1430" s="2"/>
      <c r="K1430" s="806"/>
      <c r="M1430" s="2"/>
      <c r="N1430" s="123"/>
      <c r="P1430" s="2"/>
      <c r="Q1430" s="778"/>
      <c r="S1430" s="990"/>
      <c r="T1430" s="990"/>
      <c r="U1430" s="990"/>
      <c r="V1430" s="990"/>
    </row>
    <row r="1431" spans="1:32" s="504" customFormat="1" ht="12.75">
      <c r="B1431" s="634"/>
      <c r="C1431" s="1333"/>
      <c r="D1431" s="852"/>
      <c r="E1431" s="1332"/>
      <c r="F1431" s="1331"/>
      <c r="G1431" s="1330"/>
      <c r="H1431" s="635"/>
      <c r="J1431" s="2"/>
      <c r="K1431" s="806"/>
      <c r="M1431" s="2"/>
      <c r="N1431" s="123"/>
      <c r="P1431" s="2"/>
      <c r="Q1431" s="778"/>
      <c r="S1431" s="990"/>
      <c r="T1431" s="990"/>
      <c r="U1431" s="990"/>
      <c r="V1431" s="990"/>
    </row>
    <row r="1432" spans="1:32" s="504" customFormat="1" ht="12.75">
      <c r="B1432" s="634"/>
      <c r="C1432" s="1333" t="s">
        <v>36</v>
      </c>
      <c r="D1432" s="851" t="s">
        <v>465</v>
      </c>
      <c r="E1432" s="1332" t="s">
        <v>15</v>
      </c>
      <c r="F1432" s="1331">
        <v>1</v>
      </c>
      <c r="G1432" s="1330"/>
      <c r="H1432" s="635">
        <f>F1432*G1432</f>
        <v>0</v>
      </c>
      <c r="J1432" s="2"/>
      <c r="K1432" s="806"/>
      <c r="M1432" s="2"/>
      <c r="N1432" s="123"/>
      <c r="P1432" s="2"/>
      <c r="Q1432" s="778"/>
      <c r="S1432" s="990"/>
      <c r="T1432" s="990"/>
      <c r="U1432" s="990"/>
      <c r="V1432" s="990"/>
    </row>
    <row r="1433" spans="1:32" s="504" customFormat="1" ht="12.75">
      <c r="B1433" s="634"/>
      <c r="C1433" s="1333" t="s">
        <v>24</v>
      </c>
      <c r="D1433" s="851" t="s">
        <v>483</v>
      </c>
      <c r="E1433" s="1332" t="s">
        <v>15</v>
      </c>
      <c r="F1433" s="1331">
        <v>1</v>
      </c>
      <c r="G1433" s="1330"/>
      <c r="H1433" s="635">
        <f>F1433*G1433</f>
        <v>0</v>
      </c>
      <c r="J1433" s="2"/>
      <c r="K1433" s="806"/>
      <c r="M1433" s="2"/>
      <c r="N1433" s="2"/>
      <c r="P1433" s="2"/>
      <c r="Q1433" s="2"/>
      <c r="S1433" s="990"/>
      <c r="T1433" s="990"/>
      <c r="U1433" s="990"/>
      <c r="V1433" s="990"/>
    </row>
    <row r="1434" spans="1:32" s="504" customFormat="1" ht="12.75">
      <c r="B1434" s="1131"/>
      <c r="C1434" s="1309" t="s">
        <v>37</v>
      </c>
      <c r="D1434" s="1336" t="s">
        <v>831</v>
      </c>
      <c r="E1434" s="1337" t="s">
        <v>15</v>
      </c>
      <c r="F1434" s="1334">
        <v>1</v>
      </c>
      <c r="G1434" s="1444"/>
      <c r="H1434" s="635">
        <f>F1434*G1434</f>
        <v>0</v>
      </c>
      <c r="J1434" s="2"/>
      <c r="K1434" s="806"/>
      <c r="M1434" s="2"/>
      <c r="N1434" s="2"/>
      <c r="P1434" s="2"/>
      <c r="Q1434" s="2"/>
      <c r="S1434" s="990"/>
      <c r="T1434" s="990"/>
      <c r="U1434" s="990"/>
      <c r="V1434" s="990"/>
    </row>
    <row r="1435" spans="1:32" s="504" customFormat="1">
      <c r="B1435" s="1408"/>
      <c r="C1435" s="1392"/>
      <c r="D1435" s="1407"/>
      <c r="E1435" s="1337"/>
      <c r="F1435" s="1334"/>
      <c r="G1435" s="1447"/>
      <c r="H1435" s="1406"/>
      <c r="J1435" s="2"/>
      <c r="K1435" s="806"/>
      <c r="M1435" s="2"/>
      <c r="N1435" s="2"/>
      <c r="P1435" s="2"/>
      <c r="Q1435" s="2"/>
      <c r="S1435" s="990"/>
      <c r="T1435" s="990"/>
      <c r="U1435" s="990"/>
      <c r="V1435" s="990"/>
    </row>
    <row r="1436" spans="1:32" s="504" customFormat="1" ht="12.75">
      <c r="B1436" s="1299"/>
      <c r="C1436" s="1302"/>
      <c r="D1436" s="1303"/>
      <c r="E1436" s="1291"/>
      <c r="F1436" s="1304"/>
      <c r="G1436" s="1444"/>
      <c r="H1436" s="1305"/>
      <c r="J1436" s="2"/>
      <c r="K1436" s="806"/>
      <c r="M1436" s="2"/>
      <c r="N1436" s="2"/>
      <c r="P1436" s="2"/>
      <c r="Q1436" s="2"/>
      <c r="S1436" s="990"/>
      <c r="T1436" s="990"/>
      <c r="U1436" s="990"/>
      <c r="V1436" s="990"/>
    </row>
    <row r="1437" spans="1:32" s="8" customFormat="1" ht="20.100000000000001" customHeight="1">
      <c r="A1437" s="4"/>
      <c r="B1437" s="621"/>
      <c r="C1437" s="1236"/>
      <c r="D1437" s="1235" t="s">
        <v>150</v>
      </c>
      <c r="E1437" s="622"/>
      <c r="F1437" s="623"/>
      <c r="G1437" s="67"/>
      <c r="H1437" s="624">
        <f>SUBTOTAL(9,H1438:H1931)</f>
        <v>0</v>
      </c>
      <c r="J1437" s="806"/>
      <c r="K1437" s="806"/>
      <c r="M1437" s="123"/>
      <c r="N1437" s="123"/>
      <c r="P1437" s="902"/>
      <c r="Q1437" s="902"/>
      <c r="S1437" s="976"/>
      <c r="T1437" s="976"/>
      <c r="U1437" s="976"/>
      <c r="V1437" s="976"/>
    </row>
    <row r="1438" spans="1:32" s="504" customFormat="1" ht="15.75" customHeight="1">
      <c r="B1438" s="625"/>
      <c r="C1438" s="1234"/>
      <c r="D1438" s="1233" t="s">
        <v>105</v>
      </c>
      <c r="E1438" s="666"/>
      <c r="F1438" s="667"/>
      <c r="G1438" s="1453"/>
      <c r="H1438" s="1232">
        <f>SUBTOTAL(9,H1439:H1598)</f>
        <v>0</v>
      </c>
      <c r="I1438" s="509"/>
      <c r="J1438" s="121"/>
      <c r="K1438" s="806"/>
      <c r="L1438" s="509"/>
      <c r="M1438" s="121"/>
      <c r="N1438" s="121"/>
      <c r="O1438" s="511"/>
      <c r="P1438" s="911"/>
      <c r="Q1438" s="911"/>
      <c r="R1438" s="511"/>
      <c r="S1438" s="993"/>
      <c r="T1438" s="993"/>
      <c r="U1438" s="993"/>
      <c r="V1438" s="994"/>
      <c r="W1438" s="509"/>
      <c r="X1438" s="509"/>
      <c r="Y1438" s="509"/>
      <c r="Z1438" s="509"/>
      <c r="AA1438" s="509"/>
      <c r="AB1438" s="509"/>
      <c r="AC1438" s="509"/>
      <c r="AD1438" s="509"/>
      <c r="AE1438" s="509"/>
      <c r="AF1438" s="509"/>
    </row>
    <row r="1439" spans="1:32" s="504" customFormat="1" ht="15.75" customHeight="1">
      <c r="B1439" s="1231">
        <v>1</v>
      </c>
      <c r="C1439" s="1133"/>
      <c r="D1439" s="1210" t="s">
        <v>450</v>
      </c>
      <c r="E1439" s="669"/>
      <c r="F1439" s="670"/>
      <c r="G1439" s="1454"/>
      <c r="H1439" s="1207">
        <f>SUBTOTAL(9,H1440:H1493)</f>
        <v>0</v>
      </c>
      <c r="I1439" s="509"/>
      <c r="J1439" s="121"/>
      <c r="K1439" s="806"/>
      <c r="L1439" s="509"/>
      <c r="M1439" s="121"/>
      <c r="N1439" s="121"/>
      <c r="O1439" s="511"/>
      <c r="P1439" s="911"/>
      <c r="Q1439" s="911"/>
      <c r="R1439" s="511"/>
      <c r="S1439" s="993"/>
      <c r="T1439" s="993"/>
      <c r="U1439" s="993"/>
      <c r="V1439" s="994"/>
      <c r="W1439" s="509"/>
      <c r="X1439" s="509"/>
      <c r="Y1439" s="509"/>
      <c r="Z1439" s="509"/>
      <c r="AA1439" s="509"/>
      <c r="AB1439" s="509"/>
      <c r="AC1439" s="509"/>
      <c r="AD1439" s="509"/>
      <c r="AE1439" s="509"/>
      <c r="AF1439" s="509"/>
    </row>
    <row r="1440" spans="1:32" s="6" customFormat="1" ht="18" customHeight="1">
      <c r="A1440" s="672"/>
      <c r="B1440" s="503"/>
      <c r="C1440" s="1230"/>
      <c r="D1440" s="1229" t="s">
        <v>606</v>
      </c>
      <c r="E1440" s="498"/>
      <c r="F1440" s="596"/>
      <c r="G1440" s="1455"/>
      <c r="H1440" s="1228"/>
      <c r="I1440" s="15"/>
      <c r="J1440" s="779"/>
      <c r="K1440" s="806"/>
      <c r="L1440" s="673"/>
      <c r="M1440" s="123"/>
      <c r="N1440" s="375"/>
      <c r="P1440" s="882"/>
      <c r="Q1440" s="882"/>
      <c r="S1440" s="983"/>
      <c r="T1440" s="983"/>
      <c r="U1440" s="983"/>
      <c r="V1440" s="983"/>
    </row>
    <row r="1441" spans="1:32" s="546" customFormat="1" ht="15.75" customHeight="1">
      <c r="A1441" s="536"/>
      <c r="B1441" s="523">
        <f>B1439+0.1</f>
        <v>1.1000000000000001</v>
      </c>
      <c r="C1441" s="1224"/>
      <c r="D1441" s="1225" t="s">
        <v>607</v>
      </c>
      <c r="E1441" s="674"/>
      <c r="F1441" s="675"/>
      <c r="G1441" s="1456"/>
      <c r="H1441" s="1218">
        <f>SUBTOTAL(9,H1442:H1456)</f>
        <v>0</v>
      </c>
      <c r="I1441" s="540"/>
      <c r="J1441" s="121"/>
      <c r="K1441" s="806"/>
      <c r="L1441" s="540"/>
      <c r="M1441" s="121"/>
      <c r="N1441" s="121"/>
      <c r="O1441" s="541"/>
      <c r="P1441" s="911"/>
      <c r="Q1441" s="918"/>
      <c r="R1441" s="543"/>
      <c r="S1441" s="995"/>
      <c r="T1441" s="995"/>
      <c r="U1441" s="995"/>
      <c r="V1441" s="996"/>
      <c r="W1441" s="676"/>
      <c r="X1441" s="536"/>
      <c r="Y1441" s="536"/>
      <c r="Z1441" s="536"/>
      <c r="AA1441" s="536"/>
      <c r="AB1441" s="536"/>
      <c r="AC1441" s="536"/>
      <c r="AD1441" s="536"/>
      <c r="AE1441" s="536"/>
      <c r="AF1441" s="536"/>
    </row>
    <row r="1442" spans="1:32" s="504" customFormat="1" ht="15.75" customHeight="1">
      <c r="B1442" s="522" t="s">
        <v>286</v>
      </c>
      <c r="C1442" s="1114"/>
      <c r="D1442" s="1151" t="s">
        <v>420</v>
      </c>
      <c r="E1442" s="512"/>
      <c r="F1442" s="596"/>
      <c r="G1442" s="1455"/>
      <c r="H1442" s="677"/>
      <c r="I1442" s="509"/>
      <c r="J1442" s="121"/>
      <c r="K1442" s="806"/>
      <c r="L1442" s="509"/>
      <c r="M1442" s="121"/>
      <c r="N1442" s="121"/>
      <c r="O1442" s="510"/>
      <c r="P1442" s="911"/>
      <c r="Q1442" s="911"/>
      <c r="R1442" s="511"/>
      <c r="S1442" s="993"/>
      <c r="T1442" s="993"/>
      <c r="U1442" s="993"/>
      <c r="V1442" s="994"/>
      <c r="W1442" s="509"/>
      <c r="X1442" s="509"/>
      <c r="Y1442" s="509"/>
      <c r="Z1442" s="509"/>
      <c r="AA1442" s="509"/>
      <c r="AB1442" s="509"/>
      <c r="AC1442" s="509"/>
      <c r="AD1442" s="509"/>
      <c r="AE1442" s="509"/>
      <c r="AF1442" s="509"/>
    </row>
    <row r="1443" spans="1:32" s="558" customFormat="1" ht="12.75">
      <c r="A1443" s="547"/>
      <c r="B1443" s="678"/>
      <c r="C1443" s="1116" t="s">
        <v>39</v>
      </c>
      <c r="D1443" s="1214" t="s">
        <v>608</v>
      </c>
      <c r="E1443" s="512" t="s">
        <v>5</v>
      </c>
      <c r="F1443" s="596">
        <v>1</v>
      </c>
      <c r="G1443" s="1455"/>
      <c r="H1443" s="1169">
        <f>F1443*G1443</f>
        <v>0</v>
      </c>
      <c r="I1443" s="552"/>
      <c r="J1443" s="786"/>
      <c r="K1443" s="806"/>
      <c r="L1443" s="552"/>
      <c r="M1443" s="786"/>
      <c r="N1443" s="786"/>
      <c r="O1443" s="553"/>
      <c r="P1443" s="912"/>
      <c r="Q1443" s="919"/>
      <c r="R1443" s="555"/>
      <c r="S1443" s="997"/>
      <c r="T1443" s="997"/>
      <c r="U1443" s="997"/>
      <c r="V1443" s="998"/>
      <c r="W1443" s="547"/>
      <c r="X1443" s="547"/>
      <c r="Y1443" s="547"/>
      <c r="Z1443" s="547"/>
      <c r="AA1443" s="547"/>
      <c r="AB1443" s="547"/>
      <c r="AC1443" s="547"/>
      <c r="AD1443" s="547"/>
      <c r="AE1443" s="547"/>
      <c r="AF1443" s="547"/>
    </row>
    <row r="1444" spans="1:32" s="546" customFormat="1" ht="15.75" customHeight="1">
      <c r="A1444" s="536"/>
      <c r="B1444" s="678"/>
      <c r="C1444" s="1116" t="s">
        <v>35</v>
      </c>
      <c r="D1444" s="1214" t="s">
        <v>826</v>
      </c>
      <c r="E1444" s="512" t="s">
        <v>5</v>
      </c>
      <c r="F1444" s="596">
        <v>1</v>
      </c>
      <c r="G1444" s="1455"/>
      <c r="H1444" s="1169">
        <f>F1444*G1444</f>
        <v>0</v>
      </c>
      <c r="I1444" s="540"/>
      <c r="J1444" s="121"/>
      <c r="K1444" s="806"/>
      <c r="L1444" s="540"/>
      <c r="M1444" s="121"/>
      <c r="N1444" s="121"/>
      <c r="O1444" s="541"/>
      <c r="P1444" s="911"/>
      <c r="Q1444" s="918"/>
      <c r="R1444" s="543"/>
      <c r="S1444" s="995"/>
      <c r="T1444" s="995"/>
      <c r="U1444" s="995"/>
      <c r="V1444" s="996"/>
      <c r="W1444" s="536"/>
      <c r="X1444" s="536"/>
      <c r="Y1444" s="536"/>
      <c r="Z1444" s="536"/>
      <c r="AA1444" s="536"/>
      <c r="AB1444" s="536"/>
      <c r="AC1444" s="536"/>
      <c r="AD1444" s="536"/>
      <c r="AE1444" s="536"/>
      <c r="AF1444" s="536"/>
    </row>
    <row r="1445" spans="1:32" s="546" customFormat="1" ht="15.75" customHeight="1">
      <c r="A1445" s="536"/>
      <c r="B1445" s="678"/>
      <c r="C1445" s="1116" t="s">
        <v>203</v>
      </c>
      <c r="D1445" s="1214" t="s">
        <v>609</v>
      </c>
      <c r="E1445" s="512" t="s">
        <v>5</v>
      </c>
      <c r="F1445" s="596">
        <v>500</v>
      </c>
      <c r="G1445" s="1455"/>
      <c r="H1445" s="1169">
        <f>F1445*G1445</f>
        <v>0</v>
      </c>
      <c r="I1445" s="540"/>
      <c r="J1445" s="121"/>
      <c r="K1445" s="806"/>
      <c r="L1445" s="540"/>
      <c r="M1445" s="121"/>
      <c r="N1445" s="121"/>
      <c r="O1445" s="541"/>
      <c r="P1445" s="911"/>
      <c r="Q1445" s="918"/>
      <c r="R1445" s="543"/>
      <c r="S1445" s="995"/>
      <c r="T1445" s="995"/>
      <c r="U1445" s="995"/>
      <c r="V1445" s="996"/>
      <c r="W1445" s="536"/>
      <c r="X1445" s="536"/>
      <c r="Y1445" s="536"/>
      <c r="Z1445" s="536"/>
      <c r="AA1445" s="536"/>
      <c r="AB1445" s="536"/>
      <c r="AC1445" s="536"/>
      <c r="AD1445" s="536"/>
      <c r="AE1445" s="536"/>
      <c r="AF1445" s="536"/>
    </row>
    <row r="1446" spans="1:32" s="546" customFormat="1" ht="15.75" customHeight="1">
      <c r="A1446" s="536"/>
      <c r="B1446" s="678"/>
      <c r="C1446" s="1116" t="s">
        <v>40</v>
      </c>
      <c r="D1446" s="1214" t="s">
        <v>825</v>
      </c>
      <c r="E1446" s="589" t="s">
        <v>5</v>
      </c>
      <c r="F1446" s="596">
        <v>4</v>
      </c>
      <c r="G1446" s="1455"/>
      <c r="H1446" s="1169">
        <f>F1446*G1446</f>
        <v>0</v>
      </c>
      <c r="I1446" s="540"/>
      <c r="J1446" s="121"/>
      <c r="K1446" s="806"/>
      <c r="L1446" s="540"/>
      <c r="M1446" s="121"/>
      <c r="N1446" s="121"/>
      <c r="O1446" s="541"/>
      <c r="P1446" s="911"/>
      <c r="Q1446" s="918"/>
      <c r="R1446" s="543"/>
      <c r="S1446" s="995"/>
      <c r="T1446" s="995"/>
      <c r="U1446" s="995"/>
      <c r="V1446" s="996"/>
      <c r="W1446" s="536"/>
      <c r="X1446" s="536"/>
      <c r="Y1446" s="536"/>
      <c r="Z1446" s="536"/>
      <c r="AA1446" s="536"/>
      <c r="AB1446" s="536"/>
      <c r="AC1446" s="536"/>
      <c r="AD1446" s="536"/>
      <c r="AE1446" s="536"/>
      <c r="AF1446" s="536"/>
    </row>
    <row r="1447" spans="1:32" s="546" customFormat="1" ht="15.75" customHeight="1">
      <c r="A1447" s="536"/>
      <c r="B1447" s="678"/>
      <c r="C1447" s="1116" t="s">
        <v>41</v>
      </c>
      <c r="D1447" s="1214" t="s">
        <v>610</v>
      </c>
      <c r="E1447" s="589"/>
      <c r="F1447" s="596"/>
      <c r="G1447" s="1455"/>
      <c r="H1447" s="1169"/>
      <c r="I1447" s="540"/>
      <c r="J1447" s="121"/>
      <c r="K1447" s="806"/>
      <c r="L1447" s="540"/>
      <c r="M1447" s="121"/>
      <c r="N1447" s="121"/>
      <c r="O1447" s="541"/>
      <c r="P1447" s="911"/>
      <c r="Q1447" s="918"/>
      <c r="R1447" s="543"/>
      <c r="S1447" s="995"/>
      <c r="T1447" s="995"/>
      <c r="U1447" s="995"/>
      <c r="V1447" s="996"/>
      <c r="W1447" s="536"/>
      <c r="X1447" s="536"/>
      <c r="Y1447" s="536"/>
      <c r="Z1447" s="536"/>
      <c r="AA1447" s="536"/>
      <c r="AB1447" s="536"/>
      <c r="AC1447" s="536"/>
      <c r="AD1447" s="536"/>
      <c r="AE1447" s="536"/>
      <c r="AF1447" s="536"/>
    </row>
    <row r="1448" spans="1:32" s="546" customFormat="1" ht="15.75" customHeight="1">
      <c r="A1448" s="536"/>
      <c r="B1448" s="678"/>
      <c r="C1448" s="1215"/>
      <c r="D1448" s="1227" t="s">
        <v>824</v>
      </c>
      <c r="E1448" s="589" t="s">
        <v>0</v>
      </c>
      <c r="F1448" s="596">
        <v>4</v>
      </c>
      <c r="G1448" s="1455"/>
      <c r="H1448" s="1169">
        <f>F1448*G1448</f>
        <v>0</v>
      </c>
      <c r="I1448" s="540"/>
      <c r="J1448" s="121"/>
      <c r="K1448" s="806"/>
      <c r="L1448" s="540"/>
      <c r="M1448" s="121"/>
      <c r="N1448" s="121"/>
      <c r="O1448" s="541"/>
      <c r="P1448" s="911"/>
      <c r="Q1448" s="918"/>
      <c r="R1448" s="543"/>
      <c r="S1448" s="995"/>
      <c r="T1448" s="995"/>
      <c r="U1448" s="995"/>
      <c r="V1448" s="996"/>
      <c r="W1448" s="536"/>
      <c r="X1448" s="536"/>
      <c r="Y1448" s="536"/>
      <c r="Z1448" s="536"/>
      <c r="AA1448" s="536"/>
      <c r="AB1448" s="536"/>
      <c r="AC1448" s="536"/>
      <c r="AD1448" s="536"/>
      <c r="AE1448" s="536"/>
      <c r="AF1448" s="536"/>
    </row>
    <row r="1449" spans="1:32" s="546" customFormat="1" ht="15.75" customHeight="1">
      <c r="A1449" s="536"/>
      <c r="B1449" s="678"/>
      <c r="C1449" s="1215"/>
      <c r="D1449" s="1214" t="s">
        <v>611</v>
      </c>
      <c r="E1449" s="589" t="s">
        <v>0</v>
      </c>
      <c r="F1449" s="596">
        <v>4</v>
      </c>
      <c r="G1449" s="1455"/>
      <c r="H1449" s="1169">
        <f>F1449*G1449</f>
        <v>0</v>
      </c>
      <c r="I1449" s="540"/>
      <c r="J1449" s="121"/>
      <c r="K1449" s="806"/>
      <c r="L1449" s="540"/>
      <c r="M1449" s="121"/>
      <c r="N1449" s="121"/>
      <c r="O1449" s="541"/>
      <c r="P1449" s="911"/>
      <c r="Q1449" s="918"/>
      <c r="R1449" s="543"/>
      <c r="S1449" s="995"/>
      <c r="T1449" s="995"/>
      <c r="U1449" s="995"/>
      <c r="V1449" s="996"/>
      <c r="W1449" s="536"/>
      <c r="X1449" s="536"/>
      <c r="Y1449" s="536"/>
      <c r="Z1449" s="536"/>
      <c r="AA1449" s="536"/>
      <c r="AB1449" s="536"/>
      <c r="AC1449" s="536"/>
      <c r="AD1449" s="536"/>
      <c r="AE1449" s="536"/>
      <c r="AF1449" s="536"/>
    </row>
    <row r="1450" spans="1:32" s="546" customFormat="1" ht="15.75" customHeight="1">
      <c r="A1450" s="536"/>
      <c r="B1450" s="678"/>
      <c r="C1450" s="1215"/>
      <c r="D1450" s="1214" t="s">
        <v>612</v>
      </c>
      <c r="E1450" s="589" t="s">
        <v>0</v>
      </c>
      <c r="F1450" s="596">
        <v>4</v>
      </c>
      <c r="G1450" s="1455"/>
      <c r="H1450" s="1169">
        <f>F1450*G1450</f>
        <v>0</v>
      </c>
      <c r="I1450" s="540"/>
      <c r="J1450" s="121"/>
      <c r="K1450" s="806"/>
      <c r="L1450" s="540"/>
      <c r="M1450" s="121"/>
      <c r="N1450" s="121"/>
      <c r="O1450" s="541"/>
      <c r="P1450" s="911"/>
      <c r="Q1450" s="918"/>
      <c r="R1450" s="543"/>
      <c r="S1450" s="995"/>
      <c r="T1450" s="995"/>
      <c r="U1450" s="995"/>
      <c r="V1450" s="996"/>
      <c r="W1450" s="536"/>
      <c r="X1450" s="536"/>
      <c r="Y1450" s="536"/>
      <c r="Z1450" s="536"/>
      <c r="AA1450" s="536"/>
      <c r="AB1450" s="536"/>
      <c r="AC1450" s="536"/>
      <c r="AD1450" s="536"/>
      <c r="AE1450" s="536"/>
      <c r="AF1450" s="536"/>
    </row>
    <row r="1451" spans="1:32" s="546" customFormat="1" ht="15.75" customHeight="1">
      <c r="A1451" s="536"/>
      <c r="B1451" s="678"/>
      <c r="C1451" s="1215"/>
      <c r="D1451" s="1214"/>
      <c r="E1451" s="512"/>
      <c r="F1451" s="596"/>
      <c r="G1451" s="1455"/>
      <c r="H1451" s="1169"/>
      <c r="I1451" s="540"/>
      <c r="J1451" s="121"/>
      <c r="K1451" s="806"/>
      <c r="L1451" s="540"/>
      <c r="M1451" s="121"/>
      <c r="N1451" s="121"/>
      <c r="O1451" s="541"/>
      <c r="P1451" s="911"/>
      <c r="Q1451" s="918"/>
      <c r="R1451" s="543"/>
      <c r="S1451" s="995"/>
      <c r="T1451" s="995"/>
      <c r="U1451" s="995"/>
      <c r="V1451" s="996"/>
      <c r="W1451" s="536"/>
      <c r="X1451" s="536"/>
      <c r="Y1451" s="536"/>
      <c r="Z1451" s="536"/>
      <c r="AA1451" s="536"/>
      <c r="AB1451" s="536"/>
      <c r="AC1451" s="536"/>
      <c r="AD1451" s="536"/>
      <c r="AE1451" s="536"/>
      <c r="AF1451" s="536"/>
    </row>
    <row r="1452" spans="1:32" s="546" customFormat="1" ht="15.75" customHeight="1">
      <c r="A1452" s="536"/>
      <c r="B1452" s="522" t="s">
        <v>297</v>
      </c>
      <c r="C1452" s="1114"/>
      <c r="D1452" s="1193" t="s">
        <v>424</v>
      </c>
      <c r="E1452" s="512"/>
      <c r="F1452" s="1221"/>
      <c r="G1452" s="1455"/>
      <c r="H1452" s="677"/>
      <c r="I1452" s="540"/>
      <c r="J1452" s="121"/>
      <c r="K1452" s="806"/>
      <c r="L1452" s="540"/>
      <c r="M1452" s="121"/>
      <c r="N1452" s="121"/>
      <c r="O1452" s="541"/>
      <c r="P1452" s="911"/>
      <c r="Q1452" s="918"/>
      <c r="R1452" s="543"/>
      <c r="S1452" s="995"/>
      <c r="T1452" s="995"/>
      <c r="U1452" s="995"/>
      <c r="V1452" s="996"/>
      <c r="W1452" s="536"/>
      <c r="X1452" s="536"/>
      <c r="Y1452" s="536"/>
      <c r="Z1452" s="536"/>
      <c r="AA1452" s="536"/>
      <c r="AB1452" s="536"/>
      <c r="AC1452" s="536"/>
      <c r="AD1452" s="536"/>
      <c r="AE1452" s="536"/>
      <c r="AF1452" s="536"/>
    </row>
    <row r="1453" spans="1:32" s="546" customFormat="1" ht="15.75" customHeight="1">
      <c r="A1453" s="536"/>
      <c r="B1453" s="681"/>
      <c r="C1453" s="1116" t="s">
        <v>39</v>
      </c>
      <c r="D1453" s="1189" t="s">
        <v>613</v>
      </c>
      <c r="E1453" s="566" t="s">
        <v>12</v>
      </c>
      <c r="F1453" s="1226">
        <v>118.99</v>
      </c>
      <c r="G1453" s="1455"/>
      <c r="H1453" s="1169">
        <f>F1453*G1453</f>
        <v>0</v>
      </c>
      <c r="I1453" s="540"/>
      <c r="J1453" s="121"/>
      <c r="K1453" s="806"/>
      <c r="L1453" s="540"/>
      <c r="M1453" s="121"/>
      <c r="N1453" s="121"/>
      <c r="O1453" s="541"/>
      <c r="P1453" s="911"/>
      <c r="Q1453" s="918"/>
      <c r="R1453" s="543"/>
      <c r="S1453" s="995"/>
      <c r="T1453" s="995"/>
      <c r="U1453" s="995"/>
      <c r="V1453" s="996"/>
      <c r="W1453" s="536"/>
      <c r="X1453" s="536"/>
      <c r="Y1453" s="536"/>
      <c r="Z1453" s="536"/>
      <c r="AA1453" s="536"/>
      <c r="AB1453" s="536"/>
      <c r="AC1453" s="536"/>
      <c r="AD1453" s="536"/>
      <c r="AE1453" s="536"/>
      <c r="AF1453" s="536"/>
    </row>
    <row r="1454" spans="1:32" s="546" customFormat="1" ht="15.75" customHeight="1">
      <c r="A1454" s="536"/>
      <c r="B1454" s="682"/>
      <c r="C1454" s="1116" t="s">
        <v>35</v>
      </c>
      <c r="D1454" s="1189" t="s">
        <v>614</v>
      </c>
      <c r="E1454" s="566" t="s">
        <v>12</v>
      </c>
      <c r="F1454" s="1118">
        <v>118.99</v>
      </c>
      <c r="G1454" s="1455"/>
      <c r="H1454" s="1169">
        <f>F1453*G1454</f>
        <v>0</v>
      </c>
      <c r="I1454" s="540"/>
      <c r="J1454" s="121"/>
      <c r="K1454" s="806"/>
      <c r="L1454" s="540"/>
      <c r="M1454" s="121"/>
      <c r="N1454" s="121"/>
      <c r="O1454" s="541"/>
      <c r="P1454" s="911"/>
      <c r="Q1454" s="918"/>
      <c r="R1454" s="543"/>
      <c r="S1454" s="995"/>
      <c r="T1454" s="995"/>
      <c r="U1454" s="995"/>
      <c r="V1454" s="996"/>
      <c r="W1454" s="536"/>
      <c r="X1454" s="536"/>
      <c r="Y1454" s="536"/>
      <c r="Z1454" s="536"/>
      <c r="AA1454" s="536"/>
      <c r="AB1454" s="536"/>
      <c r="AC1454" s="536"/>
      <c r="AD1454" s="536"/>
      <c r="AE1454" s="536"/>
      <c r="AF1454" s="536"/>
    </row>
    <row r="1455" spans="1:32" s="679" customFormat="1" ht="15.75" customHeight="1">
      <c r="B1455" s="678"/>
      <c r="C1455" s="1215"/>
      <c r="D1455" s="1184"/>
      <c r="E1455" s="512"/>
      <c r="F1455" s="683"/>
      <c r="G1455" s="1455"/>
      <c r="H1455" s="1169"/>
      <c r="I1455" s="526"/>
      <c r="J1455" s="787"/>
      <c r="K1455" s="806"/>
      <c r="L1455" s="526"/>
      <c r="M1455" s="121"/>
      <c r="N1455" s="121"/>
      <c r="O1455" s="680"/>
      <c r="P1455" s="913"/>
      <c r="Q1455" s="913"/>
      <c r="R1455" s="260"/>
      <c r="S1455" s="999"/>
      <c r="T1455" s="999"/>
      <c r="U1455" s="999"/>
      <c r="V1455" s="1000"/>
      <c r="W1455" s="526"/>
      <c r="X1455" s="526"/>
      <c r="Y1455" s="526"/>
      <c r="Z1455" s="526"/>
      <c r="AA1455" s="526"/>
      <c r="AB1455" s="526"/>
      <c r="AC1455" s="526"/>
      <c r="AD1455" s="526"/>
      <c r="AE1455" s="526"/>
      <c r="AF1455" s="526"/>
    </row>
    <row r="1456" spans="1:32" s="558" customFormat="1" ht="12.75">
      <c r="A1456" s="547"/>
      <c r="B1456" s="513" t="s">
        <v>300</v>
      </c>
      <c r="C1456" s="1215"/>
      <c r="D1456" s="1214" t="s">
        <v>414</v>
      </c>
      <c r="E1456" s="512" t="s">
        <v>10</v>
      </c>
      <c r="F1456" s="1170">
        <v>1</v>
      </c>
      <c r="G1456" s="1455"/>
      <c r="H1456" s="1169">
        <f>F1456*G1456</f>
        <v>0</v>
      </c>
      <c r="I1456" s="552"/>
      <c r="J1456" s="786"/>
      <c r="K1456" s="806"/>
      <c r="L1456" s="552"/>
      <c r="M1456" s="786"/>
      <c r="N1456" s="786"/>
      <c r="O1456" s="553"/>
      <c r="P1456" s="912"/>
      <c r="Q1456" s="919"/>
      <c r="R1456" s="555"/>
      <c r="S1456" s="997"/>
      <c r="T1456" s="997"/>
      <c r="U1456" s="997"/>
      <c r="V1456" s="998"/>
      <c r="W1456" s="547"/>
      <c r="X1456" s="547"/>
      <c r="Y1456" s="547"/>
      <c r="Z1456" s="547"/>
      <c r="AA1456" s="547"/>
      <c r="AB1456" s="547"/>
      <c r="AC1456" s="547"/>
      <c r="AD1456" s="547"/>
      <c r="AE1456" s="547"/>
      <c r="AF1456" s="547"/>
    </row>
    <row r="1457" spans="1:32" s="558" customFormat="1" ht="12.75">
      <c r="A1457" s="547"/>
      <c r="B1457" s="593"/>
      <c r="C1457" s="1215"/>
      <c r="D1457" s="1225"/>
      <c r="E1457" s="512"/>
      <c r="F1457" s="596"/>
      <c r="G1457" s="1455"/>
      <c r="H1457" s="1169"/>
      <c r="I1457" s="552"/>
      <c r="J1457" s="786"/>
      <c r="K1457" s="806"/>
      <c r="L1457" s="552"/>
      <c r="M1457" s="786"/>
      <c r="N1457" s="786"/>
      <c r="O1457" s="553"/>
      <c r="P1457" s="912"/>
      <c r="Q1457" s="919"/>
      <c r="R1457" s="555"/>
      <c r="S1457" s="997"/>
      <c r="T1457" s="997"/>
      <c r="U1457" s="997"/>
      <c r="V1457" s="998"/>
      <c r="W1457" s="547"/>
      <c r="X1457" s="547"/>
      <c r="Y1457" s="547"/>
      <c r="Z1457" s="547"/>
      <c r="AA1457" s="547"/>
      <c r="AB1457" s="547"/>
      <c r="AC1457" s="547"/>
      <c r="AD1457" s="547"/>
      <c r="AE1457" s="547"/>
      <c r="AF1457" s="547"/>
    </row>
    <row r="1458" spans="1:32" s="546" customFormat="1" ht="15.75" customHeight="1">
      <c r="A1458" s="536"/>
      <c r="B1458" s="523">
        <f>B1441+0.1</f>
        <v>1.2</v>
      </c>
      <c r="C1458" s="1224"/>
      <c r="D1458" s="1223" t="s">
        <v>615</v>
      </c>
      <c r="E1458" s="674"/>
      <c r="F1458" s="675"/>
      <c r="G1458" s="1456"/>
      <c r="H1458" s="1218">
        <f>SUBTOTAL(9,H1459:H1473)</f>
        <v>0</v>
      </c>
      <c r="I1458" s="540"/>
      <c r="J1458" s="121"/>
      <c r="K1458" s="806"/>
      <c r="L1458" s="540"/>
      <c r="M1458" s="121"/>
      <c r="N1458" s="121"/>
      <c r="O1458" s="541"/>
      <c r="P1458" s="911"/>
      <c r="Q1458" s="918"/>
      <c r="R1458" s="543"/>
      <c r="S1458" s="995"/>
      <c r="T1458" s="995"/>
      <c r="U1458" s="995"/>
      <c r="V1458" s="996"/>
      <c r="W1458" s="536"/>
      <c r="X1458" s="536"/>
      <c r="Y1458" s="536"/>
      <c r="Z1458" s="536"/>
      <c r="AA1458" s="536"/>
      <c r="AB1458" s="536"/>
      <c r="AC1458" s="536"/>
      <c r="AD1458" s="536"/>
      <c r="AE1458" s="536"/>
      <c r="AF1458" s="536"/>
    </row>
    <row r="1459" spans="1:32" s="546" customFormat="1" ht="15.75" customHeight="1">
      <c r="A1459" s="536"/>
      <c r="B1459" s="522" t="s">
        <v>416</v>
      </c>
      <c r="C1459" s="1114"/>
      <c r="D1459" s="1151" t="s">
        <v>420</v>
      </c>
      <c r="E1459" s="512"/>
      <c r="F1459" s="596"/>
      <c r="G1459" s="1455"/>
      <c r="H1459" s="677"/>
      <c r="I1459" s="540"/>
      <c r="J1459" s="121"/>
      <c r="K1459" s="806"/>
      <c r="L1459" s="540"/>
      <c r="M1459" s="121"/>
      <c r="N1459" s="121"/>
      <c r="O1459" s="541"/>
      <c r="P1459" s="911"/>
      <c r="Q1459" s="918"/>
      <c r="R1459" s="543"/>
      <c r="S1459" s="995"/>
      <c r="T1459" s="995"/>
      <c r="U1459" s="995"/>
      <c r="V1459" s="996"/>
      <c r="W1459" s="536"/>
      <c r="X1459" s="536"/>
      <c r="Y1459" s="536"/>
      <c r="Z1459" s="536"/>
      <c r="AA1459" s="536"/>
      <c r="AB1459" s="536"/>
      <c r="AC1459" s="536"/>
      <c r="AD1459" s="536"/>
      <c r="AE1459" s="536"/>
      <c r="AF1459" s="536"/>
    </row>
    <row r="1460" spans="1:32" s="546" customFormat="1" ht="15.75" customHeight="1">
      <c r="A1460" s="536"/>
      <c r="B1460" s="678"/>
      <c r="C1460" s="1116" t="s">
        <v>39</v>
      </c>
      <c r="D1460" s="1214" t="s">
        <v>616</v>
      </c>
      <c r="E1460" s="589" t="s">
        <v>123</v>
      </c>
      <c r="F1460" s="1119">
        <v>10</v>
      </c>
      <c r="G1460" s="1455"/>
      <c r="H1460" s="1169">
        <f t="shared" ref="H1460:H1467" si="31">F1460*G1460</f>
        <v>0</v>
      </c>
      <c r="I1460" s="540"/>
      <c r="J1460" s="121"/>
      <c r="K1460" s="806"/>
      <c r="L1460" s="540"/>
      <c r="M1460" s="121"/>
      <c r="N1460" s="121"/>
      <c r="O1460" s="541"/>
      <c r="P1460" s="911"/>
      <c r="Q1460" s="918"/>
      <c r="R1460" s="543"/>
      <c r="S1460" s="995"/>
      <c r="T1460" s="995"/>
      <c r="U1460" s="995"/>
      <c r="V1460" s="996"/>
      <c r="W1460" s="536"/>
      <c r="X1460" s="536"/>
      <c r="Y1460" s="536"/>
      <c r="Z1460" s="536"/>
      <c r="AA1460" s="536"/>
      <c r="AB1460" s="536"/>
      <c r="AC1460" s="536"/>
      <c r="AD1460" s="536"/>
      <c r="AE1460" s="536"/>
      <c r="AF1460" s="536"/>
    </row>
    <row r="1461" spans="1:32" s="546" customFormat="1" ht="38.25">
      <c r="A1461" s="536"/>
      <c r="B1461" s="678"/>
      <c r="C1461" s="1116" t="s">
        <v>35</v>
      </c>
      <c r="D1461" s="1172" t="s">
        <v>617</v>
      </c>
      <c r="E1461" s="589" t="s">
        <v>123</v>
      </c>
      <c r="F1461" s="1170">
        <v>2</v>
      </c>
      <c r="G1461" s="1455"/>
      <c r="H1461" s="1169">
        <f t="shared" si="31"/>
        <v>0</v>
      </c>
      <c r="I1461" s="540"/>
      <c r="J1461" s="121"/>
      <c r="K1461" s="806"/>
      <c r="L1461" s="540"/>
      <c r="M1461" s="121"/>
      <c r="N1461" s="121"/>
      <c r="O1461" s="541"/>
      <c r="P1461" s="911"/>
      <c r="Q1461" s="918"/>
      <c r="R1461" s="543"/>
      <c r="S1461" s="995"/>
      <c r="T1461" s="995"/>
      <c r="U1461" s="995"/>
      <c r="V1461" s="996"/>
      <c r="W1461" s="536"/>
      <c r="X1461" s="536"/>
      <c r="Y1461" s="536"/>
      <c r="Z1461" s="536"/>
      <c r="AA1461" s="536"/>
      <c r="AB1461" s="536"/>
      <c r="AC1461" s="536"/>
      <c r="AD1461" s="536"/>
      <c r="AE1461" s="536"/>
      <c r="AF1461" s="536"/>
    </row>
    <row r="1462" spans="1:32" s="504" customFormat="1" ht="25.5">
      <c r="B1462" s="678"/>
      <c r="C1462" s="1116" t="s">
        <v>203</v>
      </c>
      <c r="D1462" s="1172" t="s">
        <v>618</v>
      </c>
      <c r="E1462" s="589" t="s">
        <v>123</v>
      </c>
      <c r="F1462" s="1170">
        <v>1</v>
      </c>
      <c r="G1462" s="1455"/>
      <c r="H1462" s="1169">
        <f t="shared" si="31"/>
        <v>0</v>
      </c>
      <c r="I1462" s="509"/>
      <c r="J1462" s="121"/>
      <c r="K1462" s="806"/>
      <c r="L1462" s="509"/>
      <c r="M1462" s="121"/>
      <c r="N1462" s="121"/>
      <c r="O1462" s="510"/>
      <c r="P1462" s="911"/>
      <c r="Q1462" s="911"/>
      <c r="R1462" s="511"/>
      <c r="S1462" s="993"/>
      <c r="T1462" s="993"/>
      <c r="U1462" s="993"/>
      <c r="V1462" s="994"/>
      <c r="W1462" s="509"/>
      <c r="X1462" s="509"/>
      <c r="Y1462" s="509"/>
      <c r="Z1462" s="509"/>
      <c r="AA1462" s="509"/>
      <c r="AB1462" s="509"/>
      <c r="AC1462" s="509"/>
      <c r="AD1462" s="509"/>
      <c r="AE1462" s="509"/>
      <c r="AF1462" s="509"/>
    </row>
    <row r="1463" spans="1:32" s="546" customFormat="1" ht="15.75" customHeight="1">
      <c r="A1463" s="536"/>
      <c r="B1463" s="678"/>
      <c r="C1463" s="1116" t="s">
        <v>40</v>
      </c>
      <c r="D1463" s="1214" t="s">
        <v>619</v>
      </c>
      <c r="E1463" s="589" t="s">
        <v>123</v>
      </c>
      <c r="F1463" s="1170">
        <v>4</v>
      </c>
      <c r="G1463" s="1455"/>
      <c r="H1463" s="1169">
        <f t="shared" si="31"/>
        <v>0</v>
      </c>
      <c r="I1463" s="540"/>
      <c r="J1463" s="121"/>
      <c r="K1463" s="806"/>
      <c r="L1463" s="540"/>
      <c r="M1463" s="121"/>
      <c r="N1463" s="121"/>
      <c r="O1463" s="541"/>
      <c r="P1463" s="911"/>
      <c r="Q1463" s="918"/>
      <c r="R1463" s="543"/>
      <c r="S1463" s="995"/>
      <c r="T1463" s="995"/>
      <c r="U1463" s="995"/>
      <c r="V1463" s="996"/>
      <c r="W1463" s="536"/>
      <c r="X1463" s="536"/>
      <c r="Y1463" s="536"/>
      <c r="Z1463" s="536"/>
      <c r="AA1463" s="536"/>
      <c r="AB1463" s="536"/>
      <c r="AC1463" s="536"/>
      <c r="AD1463" s="536"/>
      <c r="AE1463" s="536"/>
      <c r="AF1463" s="536"/>
    </row>
    <row r="1464" spans="1:32" s="546" customFormat="1" ht="12.75">
      <c r="A1464" s="536"/>
      <c r="B1464" s="678"/>
      <c r="C1464" s="1116" t="s">
        <v>41</v>
      </c>
      <c r="D1464" s="1214" t="s">
        <v>620</v>
      </c>
      <c r="E1464" s="589" t="s">
        <v>123</v>
      </c>
      <c r="F1464" s="1170">
        <v>2</v>
      </c>
      <c r="G1464" s="1455"/>
      <c r="H1464" s="1169">
        <f t="shared" si="31"/>
        <v>0</v>
      </c>
      <c r="I1464" s="540"/>
      <c r="J1464" s="121"/>
      <c r="K1464" s="806"/>
      <c r="L1464" s="540"/>
      <c r="M1464" s="121"/>
      <c r="N1464" s="121"/>
      <c r="O1464" s="541"/>
      <c r="P1464" s="911"/>
      <c r="Q1464" s="918"/>
      <c r="R1464" s="543"/>
      <c r="S1464" s="995"/>
      <c r="T1464" s="995"/>
      <c r="U1464" s="995"/>
      <c r="V1464" s="996"/>
      <c r="W1464" s="536"/>
      <c r="X1464" s="536"/>
      <c r="Y1464" s="536"/>
      <c r="Z1464" s="536"/>
      <c r="AA1464" s="536"/>
      <c r="AB1464" s="536"/>
      <c r="AC1464" s="536"/>
      <c r="AD1464" s="536"/>
      <c r="AE1464" s="536"/>
      <c r="AF1464" s="536"/>
    </row>
    <row r="1465" spans="1:32" s="546" customFormat="1" ht="12.75">
      <c r="A1465" s="536"/>
      <c r="B1465" s="678"/>
      <c r="C1465" s="1168" t="s">
        <v>42</v>
      </c>
      <c r="D1465" s="1214" t="s">
        <v>621</v>
      </c>
      <c r="E1465" s="589" t="s">
        <v>123</v>
      </c>
      <c r="F1465" s="1170">
        <v>1</v>
      </c>
      <c r="G1465" s="1455"/>
      <c r="H1465" s="592">
        <f t="shared" si="31"/>
        <v>0</v>
      </c>
      <c r="I1465" s="540"/>
      <c r="J1465" s="121"/>
      <c r="K1465" s="806"/>
      <c r="L1465" s="540"/>
      <c r="M1465" s="121"/>
      <c r="N1465" s="121"/>
      <c r="O1465" s="541"/>
      <c r="P1465" s="911"/>
      <c r="Q1465" s="918"/>
      <c r="R1465" s="543"/>
      <c r="S1465" s="995"/>
      <c r="T1465" s="995"/>
      <c r="U1465" s="995"/>
      <c r="V1465" s="996"/>
      <c r="W1465" s="536"/>
      <c r="X1465" s="536"/>
      <c r="Y1465" s="536"/>
      <c r="Z1465" s="536"/>
      <c r="AA1465" s="536"/>
      <c r="AB1465" s="536"/>
      <c r="AC1465" s="536"/>
      <c r="AD1465" s="536"/>
      <c r="AE1465" s="536"/>
      <c r="AF1465" s="536"/>
    </row>
    <row r="1466" spans="1:32" s="546" customFormat="1" ht="15.75" customHeight="1">
      <c r="A1466" s="536"/>
      <c r="B1466" s="678"/>
      <c r="C1466" s="1168" t="s">
        <v>43</v>
      </c>
      <c r="D1466" s="1151" t="s">
        <v>622</v>
      </c>
      <c r="E1466" s="589" t="s">
        <v>123</v>
      </c>
      <c r="F1466" s="1170">
        <v>1</v>
      </c>
      <c r="G1466" s="1455"/>
      <c r="H1466" s="592">
        <f t="shared" si="31"/>
        <v>0</v>
      </c>
      <c r="I1466" s="540"/>
      <c r="J1466" s="121"/>
      <c r="K1466" s="806"/>
      <c r="L1466" s="540"/>
      <c r="M1466" s="121"/>
      <c r="N1466" s="121"/>
      <c r="O1466" s="541"/>
      <c r="P1466" s="911"/>
      <c r="Q1466" s="918"/>
      <c r="R1466" s="543"/>
      <c r="S1466" s="995"/>
      <c r="T1466" s="995"/>
      <c r="U1466" s="995"/>
      <c r="V1466" s="996"/>
      <c r="W1466" s="536"/>
      <c r="X1466" s="536"/>
      <c r="Y1466" s="536"/>
      <c r="Z1466" s="536"/>
      <c r="AA1466" s="536"/>
      <c r="AB1466" s="536"/>
      <c r="AC1466" s="536"/>
      <c r="AD1466" s="536"/>
      <c r="AE1466" s="536"/>
      <c r="AF1466" s="536"/>
    </row>
    <row r="1467" spans="1:32" s="546" customFormat="1" ht="15.75" customHeight="1">
      <c r="A1467" s="536"/>
      <c r="B1467" s="678"/>
      <c r="C1467" s="1168" t="s">
        <v>44</v>
      </c>
      <c r="D1467" s="1151" t="s">
        <v>422</v>
      </c>
      <c r="E1467" s="589" t="s">
        <v>123</v>
      </c>
      <c r="F1467" s="1170">
        <v>2</v>
      </c>
      <c r="G1467" s="1455"/>
      <c r="H1467" s="592">
        <f t="shared" si="31"/>
        <v>0</v>
      </c>
      <c r="I1467" s="540"/>
      <c r="J1467" s="121"/>
      <c r="K1467" s="806"/>
      <c r="L1467" s="540"/>
      <c r="M1467" s="121"/>
      <c r="N1467" s="121"/>
      <c r="O1467" s="541"/>
      <c r="P1467" s="911"/>
      <c r="Q1467" s="918"/>
      <c r="R1467" s="543"/>
      <c r="S1467" s="995"/>
      <c r="T1467" s="995"/>
      <c r="U1467" s="995"/>
      <c r="V1467" s="996"/>
      <c r="W1467" s="536"/>
      <c r="X1467" s="536"/>
      <c r="Y1467" s="536"/>
      <c r="Z1467" s="536"/>
      <c r="AA1467" s="536"/>
      <c r="AB1467" s="536"/>
      <c r="AC1467" s="536"/>
      <c r="AD1467" s="536"/>
      <c r="AE1467" s="536"/>
      <c r="AF1467" s="536"/>
    </row>
    <row r="1468" spans="1:32" s="546" customFormat="1" ht="15.75" customHeight="1">
      <c r="A1468" s="536"/>
      <c r="B1468" s="513"/>
      <c r="C1468" s="1222"/>
      <c r="D1468" s="1193"/>
      <c r="E1468" s="512"/>
      <c r="F1468" s="596"/>
      <c r="G1468" s="1455"/>
      <c r="H1468" s="581"/>
      <c r="I1468" s="540"/>
      <c r="J1468" s="121"/>
      <c r="K1468" s="806"/>
      <c r="L1468" s="540"/>
      <c r="M1468" s="121"/>
      <c r="N1468" s="121"/>
      <c r="O1468" s="541"/>
      <c r="P1468" s="911"/>
      <c r="Q1468" s="918"/>
      <c r="R1468" s="543"/>
      <c r="S1468" s="995"/>
      <c r="T1468" s="995"/>
      <c r="U1468" s="995"/>
      <c r="V1468" s="996"/>
      <c r="W1468" s="536"/>
      <c r="X1468" s="536"/>
      <c r="Y1468" s="536"/>
      <c r="Z1468" s="536"/>
      <c r="AA1468" s="536"/>
      <c r="AB1468" s="536"/>
      <c r="AC1468" s="536"/>
      <c r="AD1468" s="536"/>
      <c r="AE1468" s="536"/>
      <c r="AF1468" s="536"/>
    </row>
    <row r="1469" spans="1:32" s="546" customFormat="1" ht="15.75" customHeight="1">
      <c r="A1469" s="536"/>
      <c r="B1469" s="522" t="s">
        <v>623</v>
      </c>
      <c r="C1469" s="1113"/>
      <c r="D1469" s="1193" t="s">
        <v>424</v>
      </c>
      <c r="E1469" s="512"/>
      <c r="F1469" s="1221"/>
      <c r="G1469" s="1455"/>
      <c r="H1469" s="677"/>
      <c r="I1469" s="540"/>
      <c r="J1469" s="121"/>
      <c r="K1469" s="806"/>
      <c r="L1469" s="540"/>
      <c r="M1469" s="121"/>
      <c r="N1469" s="121"/>
      <c r="O1469" s="541"/>
      <c r="P1469" s="911"/>
      <c r="Q1469" s="918"/>
      <c r="R1469" s="543"/>
      <c r="S1469" s="995"/>
      <c r="T1469" s="995"/>
      <c r="U1469" s="995"/>
      <c r="V1469" s="996"/>
      <c r="W1469" s="536"/>
      <c r="X1469" s="536"/>
      <c r="Y1469" s="536"/>
      <c r="Z1469" s="536"/>
      <c r="AA1469" s="536"/>
      <c r="AB1469" s="536"/>
      <c r="AC1469" s="536"/>
      <c r="AD1469" s="536"/>
      <c r="AE1469" s="536"/>
      <c r="AF1469" s="536"/>
    </row>
    <row r="1470" spans="1:32" s="546" customFormat="1" ht="15.75" customHeight="1">
      <c r="A1470" s="536"/>
      <c r="B1470" s="638"/>
      <c r="C1470" s="1116" t="s">
        <v>39</v>
      </c>
      <c r="D1470" s="1165" t="s">
        <v>625</v>
      </c>
      <c r="E1470" s="498" t="s">
        <v>12</v>
      </c>
      <c r="F1470" s="1609">
        <v>409</v>
      </c>
      <c r="G1470" s="1455"/>
      <c r="H1470" s="1169">
        <f>F1470*G1470</f>
        <v>0</v>
      </c>
      <c r="I1470" s="540"/>
      <c r="J1470" s="121"/>
      <c r="K1470" s="806"/>
      <c r="L1470" s="540"/>
      <c r="M1470" s="121"/>
      <c r="N1470" s="121"/>
      <c r="O1470" s="541"/>
      <c r="P1470" s="911"/>
      <c r="Q1470" s="918"/>
      <c r="R1470" s="543"/>
      <c r="S1470" s="995"/>
      <c r="T1470" s="995"/>
      <c r="U1470" s="995"/>
      <c r="V1470" s="996"/>
      <c r="W1470" s="536"/>
      <c r="X1470" s="536"/>
      <c r="Y1470" s="536"/>
      <c r="Z1470" s="536"/>
      <c r="AA1470" s="536"/>
      <c r="AB1470" s="536"/>
      <c r="AC1470" s="536"/>
      <c r="AD1470" s="536"/>
      <c r="AE1470" s="536"/>
      <c r="AF1470" s="536"/>
    </row>
    <row r="1471" spans="1:32" s="504" customFormat="1" ht="15.75" customHeight="1">
      <c r="B1471" s="682"/>
      <c r="C1471" s="1116" t="s">
        <v>35</v>
      </c>
      <c r="D1471" s="1165" t="s">
        <v>626</v>
      </c>
      <c r="E1471" s="566" t="s">
        <v>12</v>
      </c>
      <c r="F1471" s="1132">
        <v>8.91</v>
      </c>
      <c r="G1471" s="1455"/>
      <c r="H1471" s="1169">
        <f>F1471*G1471</f>
        <v>0</v>
      </c>
      <c r="I1471" s="509"/>
      <c r="J1471" s="121"/>
      <c r="K1471" s="806"/>
      <c r="L1471" s="509"/>
      <c r="M1471" s="121"/>
      <c r="N1471" s="121"/>
      <c r="O1471" s="511"/>
      <c r="P1471" s="911"/>
      <c r="Q1471" s="911"/>
      <c r="R1471" s="511"/>
      <c r="S1471" s="993"/>
      <c r="T1471" s="993"/>
      <c r="U1471" s="993"/>
      <c r="V1471" s="994"/>
      <c r="W1471" s="509"/>
      <c r="X1471" s="509"/>
      <c r="Y1471" s="509"/>
      <c r="Z1471" s="509"/>
      <c r="AA1471" s="509"/>
      <c r="AB1471" s="509"/>
      <c r="AC1471" s="509"/>
      <c r="AD1471" s="509"/>
      <c r="AE1471" s="509"/>
      <c r="AF1471" s="509"/>
    </row>
    <row r="1472" spans="1:32" s="679" customFormat="1" ht="15.75" customHeight="1">
      <c r="B1472" s="682"/>
      <c r="C1472" s="1215"/>
      <c r="D1472" s="1189"/>
      <c r="E1472" s="566"/>
      <c r="F1472" s="596"/>
      <c r="G1472" s="1455"/>
      <c r="H1472" s="1169"/>
      <c r="I1472" s="526"/>
      <c r="J1472" s="787"/>
      <c r="K1472" s="806"/>
      <c r="L1472" s="526"/>
      <c r="M1472" s="121"/>
      <c r="N1472" s="121"/>
      <c r="O1472" s="680"/>
      <c r="P1472" s="913"/>
      <c r="Q1472" s="913"/>
      <c r="R1472" s="260"/>
      <c r="S1472" s="999"/>
      <c r="T1472" s="999"/>
      <c r="U1472" s="999"/>
      <c r="V1472" s="1000"/>
      <c r="W1472" s="526"/>
      <c r="X1472" s="526"/>
      <c r="Y1472" s="526"/>
      <c r="Z1472" s="526"/>
      <c r="AA1472" s="526"/>
      <c r="AB1472" s="526"/>
      <c r="AC1472" s="526"/>
      <c r="AD1472" s="526"/>
      <c r="AE1472" s="526"/>
      <c r="AF1472" s="526"/>
    </row>
    <row r="1473" spans="1:32" s="688" customFormat="1" ht="12.75">
      <c r="A1473" s="684" t="s">
        <v>624</v>
      </c>
      <c r="B1473" s="522" t="s">
        <v>627</v>
      </c>
      <c r="C1473" s="1215"/>
      <c r="D1473" s="1214" t="s">
        <v>414</v>
      </c>
      <c r="E1473" s="512" t="s">
        <v>10</v>
      </c>
      <c r="F1473" s="1170">
        <v>1</v>
      </c>
      <c r="G1473" s="1455"/>
      <c r="H1473" s="1169">
        <f>F1473*G1473</f>
        <v>0</v>
      </c>
      <c r="I1473" s="685"/>
      <c r="J1473" s="123"/>
      <c r="K1473" s="806"/>
      <c r="L1473" s="685"/>
      <c r="M1473" s="123"/>
      <c r="N1473" s="123"/>
      <c r="O1473" s="686"/>
      <c r="P1473" s="914"/>
      <c r="Q1473" s="920"/>
      <c r="R1473" s="687"/>
      <c r="S1473" s="1001"/>
      <c r="T1473" s="1001"/>
      <c r="U1473" s="1001"/>
      <c r="V1473" s="1002"/>
      <c r="W1473" s="684"/>
      <c r="X1473" s="684"/>
      <c r="Y1473" s="684"/>
      <c r="Z1473" s="684"/>
      <c r="AA1473" s="684"/>
      <c r="AB1473" s="684"/>
      <c r="AC1473" s="684"/>
      <c r="AD1473" s="684"/>
      <c r="AE1473" s="684"/>
      <c r="AF1473" s="684"/>
    </row>
    <row r="1474" spans="1:32" s="558" customFormat="1" ht="12.75">
      <c r="A1474" s="547"/>
      <c r="B1474" s="593"/>
      <c r="C1474" s="1215"/>
      <c r="D1474" s="1214"/>
      <c r="E1474" s="512"/>
      <c r="F1474" s="1213"/>
      <c r="G1474" s="1455"/>
      <c r="H1474" s="1169"/>
      <c r="I1474" s="552"/>
      <c r="J1474" s="786"/>
      <c r="K1474" s="806"/>
      <c r="L1474" s="552"/>
      <c r="M1474" s="786"/>
      <c r="N1474" s="786"/>
      <c r="O1474" s="553"/>
      <c r="P1474" s="912"/>
      <c r="Q1474" s="919"/>
      <c r="R1474" s="555"/>
      <c r="S1474" s="997"/>
      <c r="T1474" s="997"/>
      <c r="U1474" s="997"/>
      <c r="V1474" s="998"/>
      <c r="W1474" s="547"/>
      <c r="X1474" s="547"/>
      <c r="Y1474" s="547"/>
      <c r="Z1474" s="547"/>
      <c r="AA1474" s="547"/>
      <c r="AB1474" s="547"/>
      <c r="AC1474" s="547"/>
      <c r="AD1474" s="547"/>
      <c r="AE1474" s="547"/>
      <c r="AF1474" s="547"/>
    </row>
    <row r="1475" spans="1:32" s="558" customFormat="1" ht="12.75">
      <c r="A1475" s="547"/>
      <c r="B1475" s="523">
        <f>B1458+0.1</f>
        <v>1.3</v>
      </c>
      <c r="C1475" s="1220"/>
      <c r="D1475" s="1178" t="s">
        <v>628</v>
      </c>
      <c r="E1475" s="512"/>
      <c r="F1475" s="1219"/>
      <c r="G1475" s="1455"/>
      <c r="H1475" s="1218">
        <f>SUBTOTAL(9,H1476:H1492)</f>
        <v>0</v>
      </c>
      <c r="I1475" s="552"/>
      <c r="J1475" s="786"/>
      <c r="K1475" s="806"/>
      <c r="L1475" s="552"/>
      <c r="M1475" s="786"/>
      <c r="N1475" s="786"/>
      <c r="O1475" s="553"/>
      <c r="P1475" s="912"/>
      <c r="Q1475" s="919"/>
      <c r="R1475" s="555"/>
      <c r="S1475" s="997"/>
      <c r="T1475" s="997"/>
      <c r="U1475" s="997"/>
      <c r="V1475" s="998"/>
      <c r="W1475" s="547"/>
      <c r="X1475" s="547"/>
      <c r="Y1475" s="547"/>
      <c r="Z1475" s="547"/>
      <c r="AA1475" s="547"/>
      <c r="AB1475" s="547"/>
      <c r="AC1475" s="547"/>
      <c r="AD1475" s="547"/>
      <c r="AE1475" s="547"/>
      <c r="AF1475" s="547"/>
    </row>
    <row r="1476" spans="1:32" s="546" customFormat="1" ht="15.75" customHeight="1">
      <c r="A1476" s="536"/>
      <c r="B1476" s="522" t="s">
        <v>419</v>
      </c>
      <c r="C1476" s="1167"/>
      <c r="D1476" s="1151" t="s">
        <v>420</v>
      </c>
      <c r="E1476" s="512"/>
      <c r="F1476" s="596"/>
      <c r="G1476" s="1455"/>
      <c r="H1476" s="677"/>
      <c r="I1476" s="540"/>
      <c r="J1476" s="121"/>
      <c r="K1476" s="806"/>
      <c r="L1476" s="540"/>
      <c r="M1476" s="121"/>
      <c r="N1476" s="121"/>
      <c r="O1476" s="541"/>
      <c r="P1476" s="911"/>
      <c r="Q1476" s="918"/>
      <c r="R1476" s="543"/>
      <c r="S1476" s="995"/>
      <c r="T1476" s="995"/>
      <c r="U1476" s="995"/>
      <c r="V1476" s="996"/>
      <c r="W1476" s="536"/>
      <c r="X1476" s="536"/>
      <c r="Y1476" s="536"/>
      <c r="Z1476" s="536"/>
      <c r="AA1476" s="536"/>
      <c r="AB1476" s="536"/>
      <c r="AC1476" s="536"/>
      <c r="AD1476" s="536"/>
      <c r="AE1476" s="536"/>
      <c r="AF1476" s="536"/>
    </row>
    <row r="1477" spans="1:32" s="546" customFormat="1" ht="15.75" customHeight="1">
      <c r="A1477" s="536"/>
      <c r="B1477" s="593"/>
      <c r="C1477" s="1116" t="s">
        <v>39</v>
      </c>
      <c r="D1477" s="1151" t="s">
        <v>629</v>
      </c>
      <c r="E1477" s="512" t="s">
        <v>0</v>
      </c>
      <c r="F1477" s="1163">
        <v>45</v>
      </c>
      <c r="G1477" s="1455"/>
      <c r="H1477" s="581">
        <f>+G1477*F1477</f>
        <v>0</v>
      </c>
      <c r="I1477" s="540"/>
      <c r="J1477" s="121"/>
      <c r="K1477" s="806"/>
      <c r="L1477" s="540"/>
      <c r="M1477" s="121"/>
      <c r="N1477" s="121"/>
      <c r="O1477" s="541"/>
      <c r="P1477" s="911"/>
      <c r="Q1477" s="918"/>
      <c r="R1477" s="543"/>
      <c r="S1477" s="995"/>
      <c r="T1477" s="995"/>
      <c r="U1477" s="995"/>
      <c r="V1477" s="996"/>
      <c r="W1477" s="536"/>
      <c r="X1477" s="536"/>
      <c r="Y1477" s="536"/>
      <c r="Z1477" s="536"/>
      <c r="AA1477" s="536"/>
      <c r="AB1477" s="536"/>
      <c r="AC1477" s="536"/>
      <c r="AD1477" s="536"/>
      <c r="AE1477" s="536"/>
      <c r="AF1477" s="536"/>
    </row>
    <row r="1478" spans="1:32" s="504" customFormat="1" ht="15.75" customHeight="1">
      <c r="B1478" s="593"/>
      <c r="C1478" s="1116" t="s">
        <v>35</v>
      </c>
      <c r="D1478" s="1151" t="s">
        <v>630</v>
      </c>
      <c r="E1478" s="512" t="s">
        <v>0</v>
      </c>
      <c r="F1478" s="1163">
        <v>3</v>
      </c>
      <c r="G1478" s="1455"/>
      <c r="H1478" s="581">
        <f>+G1478*F1478</f>
        <v>0</v>
      </c>
      <c r="I1478" s="509"/>
      <c r="J1478" s="121"/>
      <c r="K1478" s="806"/>
      <c r="L1478" s="509"/>
      <c r="M1478" s="121"/>
      <c r="N1478" s="121"/>
      <c r="O1478" s="511"/>
      <c r="P1478" s="911"/>
      <c r="Q1478" s="911"/>
      <c r="R1478" s="511"/>
      <c r="S1478" s="993"/>
      <c r="T1478" s="993"/>
      <c r="U1478" s="993"/>
      <c r="V1478" s="994"/>
      <c r="W1478" s="509"/>
      <c r="X1478" s="509"/>
      <c r="Y1478" s="509"/>
      <c r="Z1478" s="509"/>
      <c r="AA1478" s="509"/>
      <c r="AB1478" s="509"/>
      <c r="AC1478" s="509"/>
      <c r="AD1478" s="509"/>
    </row>
    <row r="1479" spans="1:32" s="504" customFormat="1" ht="15.75" customHeight="1">
      <c r="B1479" s="593"/>
      <c r="C1479" s="1116" t="s">
        <v>203</v>
      </c>
      <c r="D1479" s="1151" t="s">
        <v>631</v>
      </c>
      <c r="E1479" s="512" t="s">
        <v>0</v>
      </c>
      <c r="F1479" s="1163">
        <v>3</v>
      </c>
      <c r="G1479" s="1455"/>
      <c r="H1479" s="581">
        <f>+G1479*F1479</f>
        <v>0</v>
      </c>
      <c r="I1479" s="509"/>
      <c r="J1479" s="121"/>
      <c r="K1479" s="806"/>
      <c r="L1479" s="509"/>
      <c r="M1479" s="121"/>
      <c r="N1479" s="121"/>
      <c r="O1479" s="510"/>
      <c r="P1479" s="911"/>
      <c r="Q1479" s="911"/>
      <c r="R1479" s="511"/>
      <c r="S1479" s="993"/>
      <c r="T1479" s="993"/>
      <c r="U1479" s="993"/>
      <c r="V1479" s="994"/>
      <c r="W1479" s="509"/>
      <c r="X1479" s="509"/>
      <c r="Y1479" s="509"/>
      <c r="Z1479" s="509"/>
      <c r="AA1479" s="509"/>
      <c r="AB1479" s="509"/>
      <c r="AC1479" s="509"/>
      <c r="AD1479" s="509"/>
      <c r="AE1479" s="509"/>
      <c r="AF1479" s="509"/>
    </row>
    <row r="1480" spans="1:32" s="504" customFormat="1" ht="15.75" customHeight="1">
      <c r="B1480" s="593"/>
      <c r="C1480" s="1116" t="s">
        <v>40</v>
      </c>
      <c r="D1480" s="1151" t="s">
        <v>632</v>
      </c>
      <c r="E1480" s="512" t="s">
        <v>0</v>
      </c>
      <c r="F1480" s="1163">
        <v>3</v>
      </c>
      <c r="G1480" s="1455"/>
      <c r="H1480" s="581">
        <f>+G1480*F1480</f>
        <v>0</v>
      </c>
      <c r="I1480" s="509"/>
      <c r="J1480" s="121"/>
      <c r="K1480" s="806"/>
      <c r="L1480" s="509"/>
      <c r="M1480" s="121"/>
      <c r="N1480" s="121"/>
      <c r="O1480" s="511"/>
      <c r="P1480" s="911"/>
      <c r="Q1480" s="911"/>
      <c r="R1480" s="511"/>
      <c r="S1480" s="993"/>
      <c r="T1480" s="993"/>
      <c r="U1480" s="993"/>
      <c r="V1480" s="994"/>
      <c r="W1480" s="509"/>
      <c r="X1480" s="509"/>
      <c r="Y1480" s="509"/>
      <c r="Z1480" s="509"/>
      <c r="AA1480" s="509"/>
      <c r="AB1480" s="509"/>
      <c r="AC1480" s="509"/>
      <c r="AD1480" s="509"/>
    </row>
    <row r="1481" spans="1:32" s="504" customFormat="1" ht="15.75" customHeight="1">
      <c r="B1481" s="593"/>
      <c r="C1481" s="1116" t="s">
        <v>41</v>
      </c>
      <c r="D1481" s="1151" t="s">
        <v>633</v>
      </c>
      <c r="E1481" s="512" t="s">
        <v>0</v>
      </c>
      <c r="F1481" s="1163">
        <v>1</v>
      </c>
      <c r="G1481" s="1455"/>
      <c r="H1481" s="1169">
        <f>F1481*G1481</f>
        <v>0</v>
      </c>
      <c r="I1481" s="509"/>
      <c r="J1481" s="121"/>
      <c r="K1481" s="806"/>
      <c r="L1481" s="509"/>
      <c r="M1481" s="121"/>
      <c r="N1481" s="121"/>
      <c r="O1481" s="511"/>
      <c r="P1481" s="911"/>
      <c r="Q1481" s="911"/>
      <c r="R1481" s="511"/>
      <c r="S1481" s="993"/>
      <c r="T1481" s="993"/>
      <c r="U1481" s="993"/>
      <c r="V1481" s="994"/>
      <c r="W1481" s="509"/>
      <c r="X1481" s="509"/>
      <c r="Y1481" s="509"/>
      <c r="Z1481" s="509"/>
      <c r="AA1481" s="509"/>
      <c r="AB1481" s="509"/>
      <c r="AC1481" s="509"/>
      <c r="AD1481" s="509"/>
    </row>
    <row r="1482" spans="1:32" s="504" customFormat="1" ht="15.75" customHeight="1">
      <c r="B1482" s="593"/>
      <c r="C1482" s="1168" t="s">
        <v>42</v>
      </c>
      <c r="D1482" s="1151" t="s">
        <v>634</v>
      </c>
      <c r="E1482" s="512" t="s">
        <v>0</v>
      </c>
      <c r="F1482" s="1163">
        <v>1</v>
      </c>
      <c r="G1482" s="1455"/>
      <c r="H1482" s="1169">
        <f>F1482*G1482</f>
        <v>0</v>
      </c>
      <c r="I1482" s="509"/>
      <c r="J1482" s="121"/>
      <c r="K1482" s="806"/>
      <c r="L1482" s="509"/>
      <c r="M1482" s="121"/>
      <c r="N1482" s="121"/>
      <c r="O1482" s="511"/>
      <c r="P1482" s="911"/>
      <c r="Q1482" s="911"/>
      <c r="R1482" s="511"/>
      <c r="S1482" s="993"/>
      <c r="T1482" s="993"/>
      <c r="U1482" s="993"/>
      <c r="V1482" s="994"/>
      <c r="W1482" s="509"/>
      <c r="X1482" s="509"/>
      <c r="Y1482" s="509"/>
      <c r="Z1482" s="509"/>
      <c r="AA1482" s="509"/>
      <c r="AB1482" s="509"/>
      <c r="AC1482" s="509"/>
      <c r="AD1482" s="509"/>
    </row>
    <row r="1483" spans="1:32" s="504" customFormat="1" ht="15.75" customHeight="1">
      <c r="B1483" s="593"/>
      <c r="C1483" s="1168" t="s">
        <v>43</v>
      </c>
      <c r="D1483" s="1151" t="s">
        <v>635</v>
      </c>
      <c r="E1483" s="512" t="s">
        <v>5</v>
      </c>
      <c r="F1483" s="1163">
        <v>1</v>
      </c>
      <c r="G1483" s="1455"/>
      <c r="H1483" s="581">
        <f>+G1483*F1483</f>
        <v>0</v>
      </c>
      <c r="I1483" s="509"/>
      <c r="J1483" s="121"/>
      <c r="K1483" s="806"/>
      <c r="L1483" s="509"/>
      <c r="M1483" s="121"/>
      <c r="N1483" s="121"/>
      <c r="O1483" s="511"/>
      <c r="P1483" s="911"/>
      <c r="Q1483" s="911"/>
      <c r="R1483" s="511"/>
      <c r="S1483" s="993"/>
      <c r="T1483" s="993"/>
      <c r="U1483" s="993"/>
      <c r="V1483" s="994"/>
      <c r="W1483" s="509"/>
      <c r="X1483" s="509"/>
      <c r="Y1483" s="509"/>
      <c r="Z1483" s="509"/>
      <c r="AA1483" s="509"/>
      <c r="AB1483" s="509"/>
      <c r="AC1483" s="509"/>
      <c r="AD1483" s="509"/>
    </row>
    <row r="1484" spans="1:32" s="504" customFormat="1" ht="15.75" customHeight="1">
      <c r="B1484" s="593"/>
      <c r="C1484" s="1168" t="s">
        <v>44</v>
      </c>
      <c r="D1484" s="1180" t="s">
        <v>636</v>
      </c>
      <c r="E1484" s="566" t="s">
        <v>5</v>
      </c>
      <c r="F1484" s="1163">
        <v>1</v>
      </c>
      <c r="G1484" s="1455"/>
      <c r="H1484" s="581">
        <f>+G1484*F1484</f>
        <v>0</v>
      </c>
      <c r="I1484" s="509"/>
      <c r="J1484" s="121"/>
      <c r="K1484" s="806"/>
      <c r="L1484" s="509"/>
      <c r="M1484" s="121"/>
      <c r="N1484" s="121"/>
      <c r="O1484" s="511"/>
      <c r="P1484" s="911"/>
      <c r="Q1484" s="911"/>
      <c r="R1484" s="511"/>
      <c r="S1484" s="993"/>
      <c r="T1484" s="993"/>
      <c r="U1484" s="993"/>
      <c r="V1484" s="994"/>
      <c r="W1484" s="509"/>
      <c r="X1484" s="509"/>
      <c r="Y1484" s="509"/>
      <c r="Z1484" s="509"/>
      <c r="AA1484" s="509"/>
      <c r="AB1484" s="509"/>
      <c r="AC1484" s="509"/>
      <c r="AD1484" s="509"/>
    </row>
    <row r="1485" spans="1:32" s="504" customFormat="1" ht="15.75" customHeight="1">
      <c r="B1485" s="593"/>
      <c r="C1485" s="1168" t="s">
        <v>45</v>
      </c>
      <c r="D1485" s="1151" t="s">
        <v>637</v>
      </c>
      <c r="E1485" s="512" t="s">
        <v>5</v>
      </c>
      <c r="F1485" s="1163">
        <v>1</v>
      </c>
      <c r="G1485" s="1455"/>
      <c r="H1485" s="581">
        <f>+G1485*F1485</f>
        <v>0</v>
      </c>
      <c r="I1485" s="509"/>
      <c r="J1485" s="121"/>
      <c r="K1485" s="806"/>
      <c r="L1485" s="509"/>
      <c r="M1485" s="121"/>
      <c r="N1485" s="121"/>
      <c r="O1485" s="511"/>
      <c r="P1485" s="911"/>
      <c r="Q1485" s="911"/>
      <c r="R1485" s="511"/>
      <c r="S1485" s="993"/>
      <c r="T1485" s="993"/>
      <c r="U1485" s="993"/>
      <c r="V1485" s="994"/>
      <c r="W1485" s="509"/>
      <c r="X1485" s="509"/>
      <c r="Y1485" s="509"/>
      <c r="Z1485" s="509"/>
      <c r="AA1485" s="509"/>
      <c r="AB1485" s="509"/>
      <c r="AC1485" s="509"/>
      <c r="AD1485" s="509"/>
    </row>
    <row r="1486" spans="1:32" s="504" customFormat="1" ht="15.75" customHeight="1">
      <c r="B1486" s="1115"/>
      <c r="C1486" s="1113"/>
      <c r="D1486" s="1193"/>
      <c r="E1486" s="512"/>
      <c r="F1486" s="596"/>
      <c r="G1486" s="1455"/>
      <c r="H1486" s="581"/>
      <c r="I1486" s="509"/>
      <c r="J1486" s="121"/>
      <c r="K1486" s="806"/>
      <c r="L1486" s="509"/>
      <c r="M1486" s="121"/>
      <c r="N1486" s="121"/>
      <c r="O1486" s="511"/>
      <c r="P1486" s="911"/>
      <c r="Q1486" s="911"/>
      <c r="R1486" s="511"/>
      <c r="S1486" s="993"/>
      <c r="T1486" s="993"/>
      <c r="U1486" s="993"/>
      <c r="V1486" s="994"/>
      <c r="W1486" s="509"/>
      <c r="X1486" s="509"/>
      <c r="Y1486" s="509"/>
      <c r="Z1486" s="509"/>
      <c r="AA1486" s="509"/>
      <c r="AB1486" s="509"/>
      <c r="AC1486" s="509"/>
      <c r="AD1486" s="509"/>
    </row>
    <row r="1487" spans="1:32" s="564" customFormat="1" ht="12.75">
      <c r="B1487" s="522" t="s">
        <v>423</v>
      </c>
      <c r="C1487" s="1113"/>
      <c r="D1487" s="1193" t="s">
        <v>424</v>
      </c>
      <c r="E1487" s="512"/>
      <c r="F1487" s="689"/>
      <c r="G1487" s="1455"/>
      <c r="H1487" s="677"/>
      <c r="I1487" s="568"/>
      <c r="J1487" s="786"/>
      <c r="K1487" s="806"/>
      <c r="L1487" s="568"/>
      <c r="M1487" s="786"/>
      <c r="N1487" s="786"/>
      <c r="O1487" s="569"/>
      <c r="P1487" s="912"/>
      <c r="Q1487" s="912"/>
      <c r="R1487" s="569"/>
      <c r="S1487" s="1003"/>
      <c r="T1487" s="1003"/>
      <c r="U1487" s="1003"/>
      <c r="V1487" s="1004"/>
      <c r="W1487" s="568"/>
      <c r="X1487" s="568"/>
      <c r="Y1487" s="568"/>
      <c r="Z1487" s="568"/>
      <c r="AA1487" s="568"/>
      <c r="AB1487" s="568"/>
      <c r="AC1487" s="568"/>
      <c r="AD1487" s="568"/>
    </row>
    <row r="1488" spans="1:32" s="504" customFormat="1" ht="15.75" customHeight="1">
      <c r="B1488" s="593"/>
      <c r="C1488" s="1149" t="s">
        <v>39</v>
      </c>
      <c r="D1488" s="1185" t="s">
        <v>638</v>
      </c>
      <c r="E1488" s="691" t="s">
        <v>639</v>
      </c>
      <c r="F1488" s="1163">
        <v>48</v>
      </c>
      <c r="G1488" s="1455"/>
      <c r="H1488" s="581">
        <f>+G1488*F1488</f>
        <v>0</v>
      </c>
      <c r="I1488" s="509"/>
      <c r="J1488" s="121"/>
      <c r="K1488" s="806"/>
      <c r="L1488" s="509"/>
      <c r="M1488" s="121"/>
      <c r="N1488" s="121"/>
      <c r="O1488" s="511"/>
      <c r="P1488" s="911"/>
      <c r="Q1488" s="911"/>
      <c r="R1488" s="511"/>
      <c r="S1488" s="993"/>
      <c r="T1488" s="993"/>
      <c r="U1488" s="993"/>
      <c r="V1488" s="994"/>
      <c r="W1488" s="509"/>
      <c r="X1488" s="509"/>
      <c r="Y1488" s="509"/>
      <c r="Z1488" s="509"/>
      <c r="AA1488" s="509"/>
      <c r="AB1488" s="509"/>
      <c r="AC1488" s="509"/>
      <c r="AD1488" s="509"/>
    </row>
    <row r="1489" spans="1:32" s="504" customFormat="1" ht="15.75" customHeight="1">
      <c r="B1489" s="593"/>
      <c r="C1489" s="1149" t="s">
        <v>35</v>
      </c>
      <c r="D1489" s="1185" t="s">
        <v>640</v>
      </c>
      <c r="E1489" s="691" t="s">
        <v>639</v>
      </c>
      <c r="F1489" s="1163">
        <v>6</v>
      </c>
      <c r="G1489" s="1455"/>
      <c r="H1489" s="1146">
        <f>+G1489*F1489</f>
        <v>0</v>
      </c>
      <c r="I1489" s="509"/>
      <c r="J1489" s="121"/>
      <c r="K1489" s="806"/>
      <c r="L1489" s="509"/>
      <c r="M1489" s="121"/>
      <c r="N1489" s="121"/>
      <c r="O1489" s="511"/>
      <c r="P1489" s="911"/>
      <c r="Q1489" s="911"/>
      <c r="R1489" s="511"/>
      <c r="S1489" s="993"/>
      <c r="T1489" s="993"/>
      <c r="U1489" s="993"/>
      <c r="V1489" s="994"/>
      <c r="W1489" s="509"/>
      <c r="X1489" s="509"/>
      <c r="Y1489" s="509"/>
      <c r="Z1489" s="509"/>
      <c r="AA1489" s="509"/>
      <c r="AB1489" s="509"/>
      <c r="AC1489" s="509"/>
      <c r="AD1489" s="509"/>
      <c r="AE1489" s="509"/>
      <c r="AF1489" s="509"/>
    </row>
    <row r="1490" spans="1:32" s="679" customFormat="1" ht="15.75" customHeight="1">
      <c r="B1490" s="1155"/>
      <c r="C1490" s="1149" t="s">
        <v>203</v>
      </c>
      <c r="D1490" s="1180" t="s">
        <v>641</v>
      </c>
      <c r="E1490" s="1164" t="s">
        <v>12</v>
      </c>
      <c r="F1490" s="1163">
        <v>7.49</v>
      </c>
      <c r="G1490" s="1455"/>
      <c r="H1490" s="1146">
        <f>+G1490*F1490</f>
        <v>0</v>
      </c>
      <c r="I1490" s="526"/>
      <c r="J1490" s="787"/>
      <c r="K1490" s="806"/>
      <c r="L1490" s="526"/>
      <c r="M1490" s="121"/>
      <c r="N1490" s="121"/>
      <c r="O1490" s="680"/>
      <c r="P1490" s="913"/>
      <c r="Q1490" s="913"/>
      <c r="R1490" s="260"/>
      <c r="S1490" s="999"/>
      <c r="T1490" s="999"/>
      <c r="U1490" s="999"/>
      <c r="V1490" s="1000"/>
      <c r="W1490" s="526"/>
      <c r="X1490" s="526"/>
      <c r="Y1490" s="526"/>
      <c r="Z1490" s="526"/>
      <c r="AA1490" s="526"/>
      <c r="AB1490" s="526"/>
      <c r="AC1490" s="526"/>
      <c r="AD1490" s="526"/>
      <c r="AE1490" s="526"/>
      <c r="AF1490" s="526"/>
    </row>
    <row r="1491" spans="1:32" s="504" customFormat="1" ht="15.75" customHeight="1">
      <c r="B1491" s="1174"/>
      <c r="C1491" s="1167"/>
      <c r="D1491" s="1217"/>
      <c r="E1491" s="1148"/>
      <c r="F1491" s="1163"/>
      <c r="G1491" s="1455"/>
      <c r="H1491" s="1152"/>
      <c r="I1491" s="509"/>
      <c r="J1491" s="121"/>
      <c r="K1491" s="806"/>
      <c r="L1491" s="509"/>
      <c r="M1491" s="121"/>
      <c r="N1491" s="121"/>
      <c r="O1491" s="511"/>
      <c r="P1491" s="911"/>
      <c r="Q1491" s="911"/>
      <c r="R1491" s="511"/>
      <c r="S1491" s="993"/>
      <c r="T1491" s="993"/>
      <c r="U1491" s="993"/>
      <c r="V1491" s="994"/>
      <c r="W1491" s="509"/>
      <c r="X1491" s="509"/>
      <c r="Y1491" s="509"/>
      <c r="Z1491" s="509"/>
      <c r="AA1491" s="509"/>
      <c r="AB1491" s="509"/>
      <c r="AC1491" s="509"/>
      <c r="AD1491" s="509"/>
    </row>
    <row r="1492" spans="1:32" s="504" customFormat="1" ht="15.75" customHeight="1">
      <c r="B1492" s="1216" t="s">
        <v>427</v>
      </c>
      <c r="C1492" s="1215"/>
      <c r="D1492" s="1214" t="s">
        <v>414</v>
      </c>
      <c r="E1492" s="1148" t="s">
        <v>10</v>
      </c>
      <c r="F1492" s="1170">
        <v>1</v>
      </c>
      <c r="G1492" s="1455"/>
      <c r="H1492" s="1169">
        <f>F1492*G1492</f>
        <v>0</v>
      </c>
      <c r="I1492" s="509"/>
      <c r="J1492" s="121"/>
      <c r="K1492" s="806"/>
      <c r="L1492" s="509"/>
      <c r="M1492" s="121"/>
      <c r="N1492" s="121"/>
      <c r="O1492" s="511"/>
      <c r="P1492" s="911"/>
      <c r="Q1492" s="911"/>
      <c r="R1492" s="511"/>
      <c r="S1492" s="993"/>
      <c r="T1492" s="993"/>
      <c r="U1492" s="993"/>
      <c r="V1492" s="994"/>
      <c r="W1492" s="509"/>
      <c r="X1492" s="509"/>
      <c r="Y1492" s="509"/>
      <c r="Z1492" s="509"/>
      <c r="AA1492" s="509"/>
      <c r="AB1492" s="509"/>
      <c r="AC1492" s="509"/>
      <c r="AD1492" s="509"/>
    </row>
    <row r="1493" spans="1:32" s="564" customFormat="1" ht="12.75">
      <c r="B1493" s="1155"/>
      <c r="C1493" s="1215"/>
      <c r="D1493" s="1214"/>
      <c r="E1493" s="1148"/>
      <c r="F1493" s="1213"/>
      <c r="G1493" s="1455"/>
      <c r="H1493" s="1169"/>
      <c r="I1493" s="568"/>
      <c r="J1493" s="786"/>
      <c r="K1493" s="806"/>
      <c r="L1493" s="568"/>
      <c r="M1493" s="786"/>
      <c r="N1493" s="786"/>
      <c r="O1493" s="569"/>
      <c r="P1493" s="912"/>
      <c r="Q1493" s="912"/>
      <c r="R1493" s="569"/>
      <c r="S1493" s="1003"/>
      <c r="T1493" s="1003"/>
      <c r="U1493" s="1003"/>
      <c r="V1493" s="1004"/>
      <c r="W1493" s="568"/>
      <c r="X1493" s="568"/>
      <c r="Y1493" s="568"/>
      <c r="Z1493" s="568"/>
      <c r="AA1493" s="568"/>
      <c r="AB1493" s="568"/>
      <c r="AC1493" s="568"/>
      <c r="AD1493" s="568"/>
    </row>
    <row r="1494" spans="1:32" s="504" customFormat="1" ht="15.75" customHeight="1">
      <c r="B1494" s="1212">
        <v>2</v>
      </c>
      <c r="C1494" s="1211"/>
      <c r="D1494" s="1210" t="s">
        <v>150</v>
      </c>
      <c r="E1494" s="1209"/>
      <c r="F1494" s="1208"/>
      <c r="G1494" s="1454"/>
      <c r="H1494" s="1207">
        <f>SUBTOTAL(9,H1495:H1596)</f>
        <v>0</v>
      </c>
      <c r="I1494" s="509"/>
      <c r="J1494" s="121"/>
      <c r="K1494" s="806"/>
      <c r="L1494" s="509"/>
      <c r="M1494" s="121"/>
      <c r="N1494" s="121"/>
      <c r="O1494" s="511"/>
      <c r="P1494" s="911"/>
      <c r="Q1494" s="911"/>
      <c r="R1494" s="511"/>
      <c r="S1494" s="993"/>
      <c r="T1494" s="993"/>
      <c r="U1494" s="993"/>
      <c r="V1494" s="994"/>
      <c r="W1494" s="509"/>
      <c r="X1494" s="509"/>
      <c r="Y1494" s="509"/>
      <c r="Z1494" s="509"/>
      <c r="AA1494" s="509"/>
      <c r="AB1494" s="509"/>
      <c r="AC1494" s="509"/>
      <c r="AD1494" s="509"/>
    </row>
    <row r="1495" spans="1:32" s="546" customFormat="1" ht="15.75" customHeight="1">
      <c r="A1495" s="536"/>
      <c r="B1495" s="1206">
        <f>B1494+0.1</f>
        <v>2.1</v>
      </c>
      <c r="C1495" s="1157"/>
      <c r="D1495" s="1156" t="s">
        <v>394</v>
      </c>
      <c r="E1495" s="1205"/>
      <c r="F1495" s="1200"/>
      <c r="G1495" s="1457"/>
      <c r="H1495" s="1202">
        <f>SUBTOTAL(9,H1496:H1524)</f>
        <v>0</v>
      </c>
      <c r="I1495" s="540"/>
      <c r="J1495" s="121"/>
      <c r="K1495" s="806"/>
      <c r="L1495" s="540"/>
      <c r="M1495" s="121"/>
      <c r="N1495" s="121"/>
      <c r="O1495" s="541"/>
      <c r="P1495" s="911"/>
      <c r="Q1495" s="918"/>
      <c r="R1495" s="543"/>
      <c r="S1495" s="995"/>
      <c r="T1495" s="995"/>
      <c r="U1495" s="995"/>
      <c r="V1495" s="996"/>
      <c r="W1495" s="536"/>
      <c r="X1495" s="536"/>
      <c r="Y1495" s="536"/>
      <c r="Z1495" s="536"/>
      <c r="AA1495" s="536"/>
      <c r="AB1495" s="536"/>
      <c r="AC1495" s="536"/>
      <c r="AD1495" s="536"/>
      <c r="AE1495" s="536"/>
      <c r="AF1495" s="536"/>
    </row>
    <row r="1496" spans="1:32" s="546" customFormat="1" ht="15.75" customHeight="1">
      <c r="A1496" s="536"/>
      <c r="B1496" s="1204" t="s">
        <v>210</v>
      </c>
      <c r="C1496" s="1154"/>
      <c r="D1496" s="1203" t="s">
        <v>395</v>
      </c>
      <c r="E1496" s="1148"/>
      <c r="F1496" s="1147"/>
      <c r="G1496" s="1458"/>
      <c r="H1496" s="1202"/>
      <c r="I1496" s="540"/>
      <c r="J1496" s="121"/>
      <c r="K1496" s="806"/>
      <c r="L1496" s="540"/>
      <c r="M1496" s="121"/>
      <c r="N1496" s="121"/>
      <c r="O1496" s="541"/>
      <c r="P1496" s="911"/>
      <c r="Q1496" s="918"/>
      <c r="R1496" s="543"/>
      <c r="S1496" s="995"/>
      <c r="T1496" s="995"/>
      <c r="U1496" s="995"/>
      <c r="V1496" s="996"/>
      <c r="W1496" s="536"/>
      <c r="X1496" s="536"/>
      <c r="Y1496" s="536"/>
      <c r="Z1496" s="536"/>
      <c r="AA1496" s="536"/>
      <c r="AB1496" s="536"/>
      <c r="AC1496" s="536"/>
      <c r="AD1496" s="536"/>
      <c r="AE1496" s="536"/>
      <c r="AF1496" s="536"/>
    </row>
    <row r="1497" spans="1:32" s="504" customFormat="1" ht="15.75" customHeight="1">
      <c r="B1497" s="1201"/>
      <c r="C1497" s="1154"/>
      <c r="D1497" s="1193" t="s">
        <v>642</v>
      </c>
      <c r="E1497" s="1148"/>
      <c r="F1497" s="1147"/>
      <c r="G1497" s="1458"/>
      <c r="H1497" s="1146"/>
      <c r="I1497" s="509"/>
      <c r="J1497" s="121"/>
      <c r="K1497" s="806"/>
      <c r="L1497" s="509"/>
      <c r="M1497" s="121"/>
      <c r="N1497" s="121"/>
      <c r="O1497" s="511"/>
      <c r="P1497" s="911"/>
      <c r="Q1497" s="911"/>
      <c r="R1497" s="511"/>
      <c r="S1497" s="993"/>
      <c r="T1497" s="993"/>
      <c r="U1497" s="993"/>
      <c r="V1497" s="994"/>
      <c r="W1497" s="509"/>
      <c r="X1497" s="509"/>
      <c r="Y1497" s="509"/>
      <c r="Z1497" s="509"/>
      <c r="AA1497" s="509"/>
      <c r="AB1497" s="509"/>
      <c r="AC1497" s="509"/>
      <c r="AD1497" s="509"/>
      <c r="AE1497" s="509"/>
      <c r="AF1497" s="509"/>
    </row>
    <row r="1498" spans="1:32" s="679" customFormat="1" ht="15.75" customHeight="1">
      <c r="B1498" s="1150"/>
      <c r="C1498" s="1149" t="s">
        <v>39</v>
      </c>
      <c r="D1498" s="1193" t="s">
        <v>643</v>
      </c>
      <c r="E1498" s="1148" t="s">
        <v>5</v>
      </c>
      <c r="F1498" s="1147">
        <v>1</v>
      </c>
      <c r="G1498" s="1455"/>
      <c r="H1498" s="1146">
        <f>+G1498*F1498</f>
        <v>0</v>
      </c>
      <c r="I1498" s="526"/>
      <c r="J1498" s="787"/>
      <c r="K1498" s="806"/>
      <c r="L1498" s="526"/>
      <c r="M1498" s="121"/>
      <c r="N1498" s="121"/>
      <c r="O1498" s="680"/>
      <c r="P1498" s="913"/>
      <c r="Q1498" s="913"/>
      <c r="R1498" s="260"/>
      <c r="S1498" s="999"/>
      <c r="T1498" s="999"/>
      <c r="U1498" s="999"/>
      <c r="V1498" s="1000"/>
      <c r="W1498" s="526"/>
      <c r="X1498" s="526"/>
      <c r="Y1498" s="526"/>
      <c r="Z1498" s="526"/>
      <c r="AA1498" s="526"/>
      <c r="AB1498" s="526"/>
      <c r="AC1498" s="526"/>
      <c r="AD1498" s="526"/>
      <c r="AE1498" s="526"/>
      <c r="AF1498" s="526"/>
    </row>
    <row r="1499" spans="1:32" s="504" customFormat="1" ht="15.75" customHeight="1">
      <c r="B1499" s="1150"/>
      <c r="C1499" s="1154"/>
      <c r="D1499" s="1193"/>
      <c r="E1499" s="1148"/>
      <c r="F1499" s="1147"/>
      <c r="G1499" s="1455"/>
      <c r="H1499" s="1146"/>
      <c r="I1499" s="509"/>
      <c r="J1499" s="121"/>
      <c r="K1499" s="806"/>
      <c r="L1499" s="509"/>
      <c r="M1499" s="121"/>
      <c r="N1499" s="121"/>
      <c r="O1499" s="511"/>
      <c r="P1499" s="911"/>
      <c r="Q1499" s="911"/>
      <c r="R1499" s="511"/>
      <c r="S1499" s="993"/>
      <c r="T1499" s="993"/>
      <c r="U1499" s="993"/>
      <c r="V1499" s="994"/>
      <c r="W1499" s="509"/>
      <c r="X1499" s="509"/>
      <c r="Y1499" s="509"/>
      <c r="Z1499" s="509"/>
      <c r="AA1499" s="509"/>
      <c r="AB1499" s="509"/>
      <c r="AC1499" s="509"/>
      <c r="AD1499" s="509"/>
      <c r="AE1499" s="509"/>
      <c r="AF1499" s="509"/>
    </row>
    <row r="1500" spans="1:32" s="504" customFormat="1" ht="15.75" customHeight="1">
      <c r="B1500" s="1201"/>
      <c r="C1500" s="1154"/>
      <c r="D1500" s="1193" t="s">
        <v>396</v>
      </c>
      <c r="E1500" s="1148"/>
      <c r="F1500" s="1147"/>
      <c r="G1500" s="1455"/>
      <c r="H1500" s="1146"/>
      <c r="I1500" s="509"/>
      <c r="J1500" s="121"/>
      <c r="K1500" s="806"/>
      <c r="L1500" s="509"/>
      <c r="M1500" s="121"/>
      <c r="N1500" s="121"/>
      <c r="O1500" s="511"/>
      <c r="P1500" s="911"/>
      <c r="Q1500" s="911"/>
      <c r="R1500" s="511"/>
      <c r="S1500" s="993"/>
      <c r="T1500" s="993"/>
      <c r="U1500" s="993"/>
      <c r="V1500" s="994"/>
      <c r="W1500" s="509"/>
      <c r="X1500" s="509"/>
      <c r="Y1500" s="509"/>
      <c r="Z1500" s="509"/>
      <c r="AA1500" s="509"/>
      <c r="AB1500" s="509"/>
      <c r="AC1500" s="509"/>
      <c r="AD1500" s="509"/>
      <c r="AE1500" s="509"/>
      <c r="AF1500" s="509"/>
    </row>
    <row r="1501" spans="1:32" s="504" customFormat="1" ht="15.75" customHeight="1">
      <c r="B1501" s="1150"/>
      <c r="C1501" s="1149" t="s">
        <v>39</v>
      </c>
      <c r="D1501" s="1193" t="s">
        <v>644</v>
      </c>
      <c r="E1501" s="1148" t="s">
        <v>5</v>
      </c>
      <c r="F1501" s="1147">
        <v>1</v>
      </c>
      <c r="G1501" s="1455"/>
      <c r="H1501" s="1146">
        <f>+G1501*F1501</f>
        <v>0</v>
      </c>
      <c r="I1501" s="509"/>
      <c r="J1501" s="121"/>
      <c r="K1501" s="806"/>
      <c r="L1501" s="509"/>
      <c r="M1501" s="121"/>
      <c r="N1501" s="121"/>
      <c r="O1501" s="511"/>
      <c r="P1501" s="911"/>
      <c r="Q1501" s="911"/>
      <c r="R1501" s="511"/>
      <c r="S1501" s="993"/>
      <c r="T1501" s="993"/>
      <c r="U1501" s="993"/>
      <c r="V1501" s="994"/>
      <c r="W1501" s="509"/>
      <c r="X1501" s="509"/>
      <c r="Y1501" s="509"/>
      <c r="Z1501" s="509"/>
      <c r="AA1501" s="509"/>
      <c r="AB1501" s="509"/>
      <c r="AC1501" s="509"/>
      <c r="AD1501" s="509"/>
      <c r="AE1501" s="509"/>
      <c r="AF1501" s="509"/>
    </row>
    <row r="1502" spans="1:32" s="504" customFormat="1" ht="15.75" customHeight="1">
      <c r="B1502" s="1150"/>
      <c r="C1502" s="1149" t="s">
        <v>35</v>
      </c>
      <c r="D1502" s="1193" t="s">
        <v>645</v>
      </c>
      <c r="E1502" s="1148" t="s">
        <v>5</v>
      </c>
      <c r="F1502" s="1147">
        <v>1</v>
      </c>
      <c r="G1502" s="1455"/>
      <c r="H1502" s="1146">
        <f>+G1502*F1502</f>
        <v>0</v>
      </c>
      <c r="I1502" s="509"/>
      <c r="J1502" s="121"/>
      <c r="K1502" s="806"/>
      <c r="L1502" s="509"/>
      <c r="M1502" s="121"/>
      <c r="N1502" s="121"/>
      <c r="O1502" s="511"/>
      <c r="P1502" s="911"/>
      <c r="Q1502" s="911"/>
      <c r="R1502" s="511"/>
      <c r="S1502" s="993"/>
      <c r="T1502" s="993"/>
      <c r="U1502" s="993"/>
      <c r="V1502" s="994"/>
      <c r="W1502" s="509"/>
      <c r="X1502" s="509"/>
      <c r="Y1502" s="509"/>
      <c r="Z1502" s="509"/>
      <c r="AA1502" s="509"/>
      <c r="AB1502" s="509"/>
      <c r="AC1502" s="509"/>
      <c r="AD1502" s="509"/>
      <c r="AE1502" s="509"/>
      <c r="AF1502" s="509"/>
    </row>
    <row r="1503" spans="1:32" s="504" customFormat="1" ht="15.75" customHeight="1">
      <c r="B1503" s="1150"/>
      <c r="C1503" s="1149" t="s">
        <v>203</v>
      </c>
      <c r="D1503" s="1193" t="s">
        <v>646</v>
      </c>
      <c r="E1503" s="1148" t="s">
        <v>5</v>
      </c>
      <c r="F1503" s="1147">
        <v>1</v>
      </c>
      <c r="G1503" s="1455"/>
      <c r="H1503" s="1146">
        <f>+G1503*F1503</f>
        <v>0</v>
      </c>
      <c r="I1503" s="509"/>
      <c r="J1503" s="121"/>
      <c r="K1503" s="806"/>
      <c r="L1503" s="509"/>
      <c r="M1503" s="121"/>
      <c r="N1503" s="121"/>
      <c r="O1503" s="511"/>
      <c r="P1503" s="911"/>
      <c r="Q1503" s="911"/>
      <c r="R1503" s="511"/>
      <c r="S1503" s="993"/>
      <c r="T1503" s="993"/>
      <c r="U1503" s="993"/>
      <c r="V1503" s="994"/>
      <c r="W1503" s="509"/>
      <c r="X1503" s="509"/>
      <c r="Y1503" s="509"/>
      <c r="Z1503" s="509"/>
      <c r="AA1503" s="509"/>
      <c r="AB1503" s="509"/>
      <c r="AC1503" s="509"/>
      <c r="AD1503" s="509"/>
      <c r="AE1503" s="509"/>
      <c r="AF1503" s="509"/>
    </row>
    <row r="1504" spans="1:32" s="504" customFormat="1" ht="15.75" customHeight="1">
      <c r="B1504" s="1150"/>
      <c r="C1504" s="1149" t="s">
        <v>40</v>
      </c>
      <c r="D1504" s="1193" t="s">
        <v>647</v>
      </c>
      <c r="E1504" s="1148" t="s">
        <v>5</v>
      </c>
      <c r="F1504" s="1147">
        <v>1</v>
      </c>
      <c r="G1504" s="1455"/>
      <c r="H1504" s="1146">
        <f>+G1504*F1504</f>
        <v>0</v>
      </c>
      <c r="I1504" s="509"/>
      <c r="J1504" s="121"/>
      <c r="K1504" s="806"/>
      <c r="L1504" s="509"/>
      <c r="M1504" s="121"/>
      <c r="N1504" s="121"/>
      <c r="O1504" s="511"/>
      <c r="P1504" s="911"/>
      <c r="Q1504" s="911"/>
      <c r="R1504" s="511"/>
      <c r="S1504" s="993"/>
      <c r="T1504" s="993"/>
      <c r="U1504" s="993"/>
      <c r="V1504" s="994"/>
      <c r="W1504" s="509"/>
      <c r="X1504" s="509"/>
      <c r="Y1504" s="509"/>
      <c r="Z1504" s="509"/>
      <c r="AA1504" s="509"/>
      <c r="AB1504" s="509"/>
      <c r="AC1504" s="509"/>
      <c r="AD1504" s="509"/>
      <c r="AE1504" s="509"/>
      <c r="AF1504" s="509"/>
    </row>
    <row r="1505" spans="2:32" s="504" customFormat="1" ht="15.75" customHeight="1">
      <c r="B1505" s="1201"/>
      <c r="C1505" s="1154"/>
      <c r="D1505" s="1193"/>
      <c r="E1505" s="1148"/>
      <c r="F1505" s="1147"/>
      <c r="G1505" s="1455"/>
      <c r="H1505" s="1146"/>
      <c r="I1505" s="509"/>
      <c r="J1505" s="121"/>
      <c r="K1505" s="806"/>
      <c r="L1505" s="509"/>
      <c r="M1505" s="121"/>
      <c r="N1505" s="121"/>
      <c r="O1505" s="511"/>
      <c r="P1505" s="911"/>
      <c r="Q1505" s="911"/>
      <c r="R1505" s="511"/>
      <c r="S1505" s="993"/>
      <c r="T1505" s="993"/>
      <c r="U1505" s="993"/>
      <c r="V1505" s="994"/>
      <c r="W1505" s="509"/>
      <c r="X1505" s="509"/>
      <c r="Y1505" s="509"/>
      <c r="Z1505" s="509"/>
      <c r="AA1505" s="509"/>
      <c r="AB1505" s="509"/>
      <c r="AC1505" s="509"/>
      <c r="AD1505" s="509"/>
      <c r="AE1505" s="509"/>
      <c r="AF1505" s="509"/>
    </row>
    <row r="1506" spans="2:32" s="504" customFormat="1" ht="15.75" customHeight="1">
      <c r="B1506" s="1195" t="s">
        <v>227</v>
      </c>
      <c r="C1506" s="1154"/>
      <c r="D1506" s="1193" t="s">
        <v>424</v>
      </c>
      <c r="E1506" s="1148"/>
      <c r="F1506" s="1200"/>
      <c r="G1506" s="1455"/>
      <c r="H1506" s="1153"/>
      <c r="I1506" s="509"/>
      <c r="J1506" s="121"/>
      <c r="K1506" s="806"/>
      <c r="L1506" s="509"/>
      <c r="M1506" s="121"/>
      <c r="N1506" s="121"/>
      <c r="O1506" s="511"/>
      <c r="P1506" s="911"/>
      <c r="Q1506" s="911"/>
      <c r="R1506" s="511"/>
      <c r="S1506" s="993"/>
      <c r="T1506" s="993"/>
      <c r="U1506" s="993"/>
      <c r="V1506" s="994"/>
      <c r="W1506" s="509"/>
      <c r="X1506" s="509"/>
      <c r="Y1506" s="509"/>
      <c r="Z1506" s="509"/>
      <c r="AA1506" s="509"/>
      <c r="AB1506" s="509"/>
      <c r="AC1506" s="509"/>
      <c r="AD1506" s="509"/>
      <c r="AE1506" s="509"/>
      <c r="AF1506" s="509"/>
    </row>
    <row r="1507" spans="2:32" s="504" customFormat="1" ht="15.75" customHeight="1">
      <c r="B1507" s="1199"/>
      <c r="C1507" s="1149" t="s">
        <v>39</v>
      </c>
      <c r="D1507" s="1197" t="s">
        <v>648</v>
      </c>
      <c r="E1507" s="1164" t="s">
        <v>12</v>
      </c>
      <c r="F1507" s="1194">
        <v>115.3</v>
      </c>
      <c r="G1507" s="1455"/>
      <c r="H1507" s="1146">
        <f>G1507*F1507</f>
        <v>0</v>
      </c>
      <c r="I1507" s="509"/>
      <c r="J1507" s="121"/>
      <c r="K1507" s="806"/>
      <c r="L1507" s="509"/>
      <c r="M1507" s="121"/>
      <c r="N1507" s="121"/>
      <c r="O1507" s="511"/>
      <c r="P1507" s="911"/>
      <c r="Q1507" s="911"/>
      <c r="R1507" s="511"/>
      <c r="S1507" s="993"/>
      <c r="T1507" s="993"/>
      <c r="U1507" s="993"/>
      <c r="V1507" s="994"/>
      <c r="W1507" s="509"/>
      <c r="X1507" s="509"/>
      <c r="Y1507" s="509"/>
      <c r="Z1507" s="509"/>
      <c r="AA1507" s="509"/>
      <c r="AB1507" s="509"/>
      <c r="AC1507" s="509"/>
      <c r="AD1507" s="509"/>
      <c r="AE1507" s="509"/>
      <c r="AF1507" s="509"/>
    </row>
    <row r="1508" spans="2:32" s="504" customFormat="1" ht="15.75" customHeight="1">
      <c r="B1508" s="1199"/>
      <c r="C1508" s="1149" t="s">
        <v>35</v>
      </c>
      <c r="D1508" s="1197" t="s">
        <v>649</v>
      </c>
      <c r="E1508" s="1164" t="s">
        <v>12</v>
      </c>
      <c r="F1508" s="1198">
        <v>22.11</v>
      </c>
      <c r="G1508" s="1455"/>
      <c r="H1508" s="1146">
        <f>+G1508*F1508</f>
        <v>0</v>
      </c>
      <c r="I1508" s="509"/>
      <c r="J1508" s="121"/>
      <c r="K1508" s="806"/>
      <c r="L1508" s="509"/>
      <c r="M1508" s="121"/>
      <c r="N1508" s="121"/>
      <c r="O1508" s="511"/>
      <c r="P1508" s="911"/>
      <c r="Q1508" s="911"/>
      <c r="R1508" s="511"/>
      <c r="S1508" s="993"/>
      <c r="T1508" s="993"/>
      <c r="U1508" s="993"/>
      <c r="V1508" s="994"/>
      <c r="W1508" s="509"/>
      <c r="X1508" s="509"/>
      <c r="Y1508" s="509"/>
      <c r="Z1508" s="509"/>
      <c r="AA1508" s="509"/>
      <c r="AB1508" s="509"/>
      <c r="AC1508" s="509"/>
      <c r="AD1508" s="509"/>
      <c r="AE1508" s="509"/>
      <c r="AF1508" s="509"/>
    </row>
    <row r="1509" spans="2:32" s="679" customFormat="1" ht="15.75" customHeight="1">
      <c r="B1509" s="1175"/>
      <c r="C1509" s="1149" t="s">
        <v>203</v>
      </c>
      <c r="D1509" s="1197" t="s">
        <v>650</v>
      </c>
      <c r="E1509" s="1164" t="s">
        <v>12</v>
      </c>
      <c r="F1509" s="698">
        <v>46.12</v>
      </c>
      <c r="G1509" s="1455"/>
      <c r="H1509" s="1146">
        <f>+G1509*F1509</f>
        <v>0</v>
      </c>
      <c r="I1509" s="526"/>
      <c r="J1509" s="787"/>
      <c r="K1509" s="806"/>
      <c r="L1509" s="526"/>
      <c r="M1509" s="121"/>
      <c r="N1509" s="121"/>
      <c r="O1509" s="680"/>
      <c r="P1509" s="913"/>
      <c r="Q1509" s="913"/>
      <c r="R1509" s="260"/>
      <c r="S1509" s="999"/>
      <c r="T1509" s="999"/>
      <c r="U1509" s="999"/>
      <c r="V1509" s="1000"/>
      <c r="W1509" s="526"/>
      <c r="X1509" s="526"/>
      <c r="Y1509" s="526"/>
      <c r="Z1509" s="526"/>
      <c r="AA1509" s="526"/>
      <c r="AB1509" s="526"/>
      <c r="AC1509" s="526"/>
      <c r="AD1509" s="526"/>
      <c r="AE1509" s="526"/>
      <c r="AF1509" s="526"/>
    </row>
    <row r="1510" spans="2:32" s="570" customFormat="1" ht="25.5">
      <c r="B1510" s="1175"/>
      <c r="C1510" s="1149" t="s">
        <v>40</v>
      </c>
      <c r="D1510" s="1197" t="s">
        <v>651</v>
      </c>
      <c r="E1510" s="1164" t="s">
        <v>12</v>
      </c>
      <c r="F1510" s="1198">
        <v>28.28</v>
      </c>
      <c r="G1510" s="1455"/>
      <c r="H1510" s="1146">
        <f>+G1510*F1510</f>
        <v>0</v>
      </c>
      <c r="I1510" s="572"/>
      <c r="J1510" s="788"/>
      <c r="K1510" s="806"/>
      <c r="L1510" s="572"/>
      <c r="M1510" s="786"/>
      <c r="N1510" s="786"/>
      <c r="O1510" s="573"/>
      <c r="P1510" s="915"/>
      <c r="Q1510" s="915"/>
      <c r="R1510" s="574"/>
      <c r="S1510" s="1005"/>
      <c r="T1510" s="1005"/>
      <c r="U1510" s="1005"/>
      <c r="V1510" s="1006"/>
      <c r="W1510" s="572"/>
      <c r="X1510" s="572"/>
      <c r="Y1510" s="572"/>
      <c r="Z1510" s="572"/>
      <c r="AA1510" s="572"/>
      <c r="AB1510" s="572"/>
      <c r="AC1510" s="572"/>
      <c r="AD1510" s="572"/>
      <c r="AE1510" s="572"/>
      <c r="AF1510" s="572"/>
    </row>
    <row r="1511" spans="2:32" s="570" customFormat="1" ht="25.5">
      <c r="B1511" s="1196"/>
      <c r="C1511" s="1173" t="s">
        <v>41</v>
      </c>
      <c r="D1511" s="1197" t="s">
        <v>652</v>
      </c>
      <c r="E1511" s="1164" t="s">
        <v>12</v>
      </c>
      <c r="F1511" s="699">
        <v>47.84</v>
      </c>
      <c r="G1511" s="1455"/>
      <c r="H1511" s="1146">
        <f>+G1511*F1511</f>
        <v>0</v>
      </c>
      <c r="I1511" s="572"/>
      <c r="J1511" s="788"/>
      <c r="K1511" s="806"/>
      <c r="L1511" s="572"/>
      <c r="M1511" s="786"/>
      <c r="N1511" s="786"/>
      <c r="O1511" s="573"/>
      <c r="P1511" s="915"/>
      <c r="Q1511" s="915"/>
      <c r="R1511" s="574"/>
      <c r="S1511" s="1005"/>
      <c r="T1511" s="1005"/>
      <c r="U1511" s="1005"/>
      <c r="V1511" s="1006"/>
      <c r="W1511" s="572"/>
      <c r="X1511" s="572"/>
      <c r="Y1511" s="572"/>
      <c r="Z1511" s="572"/>
      <c r="AA1511" s="572"/>
      <c r="AB1511" s="572"/>
      <c r="AC1511" s="572"/>
      <c r="AD1511" s="572"/>
      <c r="AE1511" s="572"/>
      <c r="AF1511" s="572"/>
    </row>
    <row r="1512" spans="2:32" s="570" customFormat="1" ht="12.75">
      <c r="B1512" s="1196"/>
      <c r="C1512" s="1168" t="s">
        <v>42</v>
      </c>
      <c r="D1512" s="1185" t="s">
        <v>653</v>
      </c>
      <c r="E1512" s="1148" t="s">
        <v>639</v>
      </c>
      <c r="F1512" s="1147">
        <v>70</v>
      </c>
      <c r="G1512" s="1455"/>
      <c r="H1512" s="1146">
        <f>+G1512*F1512</f>
        <v>0</v>
      </c>
      <c r="I1512" s="572"/>
      <c r="J1512" s="788"/>
      <c r="K1512" s="806"/>
      <c r="L1512" s="572"/>
      <c r="M1512" s="786"/>
      <c r="N1512" s="786"/>
      <c r="O1512" s="573"/>
      <c r="P1512" s="915"/>
      <c r="Q1512" s="915"/>
      <c r="R1512" s="574"/>
      <c r="S1512" s="1005"/>
      <c r="T1512" s="1005"/>
      <c r="U1512" s="1005"/>
      <c r="V1512" s="1006"/>
      <c r="W1512" s="572"/>
      <c r="X1512" s="572"/>
      <c r="Y1512" s="572"/>
      <c r="Z1512" s="572"/>
      <c r="AA1512" s="572"/>
      <c r="AB1512" s="572"/>
      <c r="AC1512" s="572"/>
      <c r="AD1512" s="572"/>
      <c r="AE1512" s="572"/>
      <c r="AF1512" s="572"/>
    </row>
    <row r="1513" spans="2:32" s="570" customFormat="1" ht="12.75">
      <c r="B1513" s="1181"/>
      <c r="C1513" s="1154"/>
      <c r="D1513" s="1193"/>
      <c r="E1513" s="1148"/>
      <c r="F1513" s="1147"/>
      <c r="G1513" s="1455"/>
      <c r="H1513" s="1176"/>
      <c r="I1513" s="572"/>
      <c r="J1513" s="788"/>
      <c r="K1513" s="806"/>
      <c r="L1513" s="572"/>
      <c r="M1513" s="786"/>
      <c r="N1513" s="786"/>
      <c r="O1513" s="573"/>
      <c r="P1513" s="915"/>
      <c r="Q1513" s="915"/>
      <c r="R1513" s="574"/>
      <c r="S1513" s="1005"/>
      <c r="T1513" s="1005"/>
      <c r="U1513" s="1005"/>
      <c r="V1513" s="1006"/>
      <c r="W1513" s="572"/>
      <c r="X1513" s="572"/>
      <c r="Y1513" s="572"/>
      <c r="Z1513" s="572"/>
      <c r="AA1513" s="572"/>
      <c r="AB1513" s="572"/>
      <c r="AC1513" s="572"/>
      <c r="AD1513" s="572"/>
      <c r="AE1513" s="572"/>
      <c r="AF1513" s="572"/>
    </row>
    <row r="1514" spans="2:32" s="570" customFormat="1" ht="12.75">
      <c r="B1514" s="1195" t="s">
        <v>232</v>
      </c>
      <c r="C1514" s="1154"/>
      <c r="D1514" s="1193" t="s">
        <v>654</v>
      </c>
      <c r="E1514" s="1148"/>
      <c r="F1514" s="1194"/>
      <c r="G1514" s="1458"/>
      <c r="H1514" s="1153"/>
      <c r="I1514" s="572"/>
      <c r="J1514" s="788"/>
      <c r="K1514" s="806"/>
      <c r="L1514" s="572"/>
      <c r="M1514" s="786"/>
      <c r="N1514" s="786"/>
      <c r="O1514" s="573"/>
      <c r="P1514" s="915"/>
      <c r="Q1514" s="915"/>
      <c r="R1514" s="574"/>
      <c r="S1514" s="1005"/>
      <c r="T1514" s="1005"/>
      <c r="U1514" s="1005"/>
      <c r="V1514" s="1006"/>
      <c r="W1514" s="572"/>
      <c r="X1514" s="572"/>
      <c r="Y1514" s="572"/>
      <c r="Z1514" s="572"/>
      <c r="AA1514" s="572"/>
      <c r="AB1514" s="572"/>
      <c r="AC1514" s="572"/>
      <c r="AD1514" s="572"/>
      <c r="AE1514" s="572"/>
      <c r="AF1514" s="572"/>
    </row>
    <row r="1515" spans="2:32" s="504" customFormat="1" ht="15.75" customHeight="1">
      <c r="B1515" s="1150"/>
      <c r="C1515" s="1149" t="s">
        <v>39</v>
      </c>
      <c r="D1515" s="1193" t="s">
        <v>655</v>
      </c>
      <c r="E1515" s="1148" t="s">
        <v>12</v>
      </c>
      <c r="F1515" s="1198">
        <v>123.7</v>
      </c>
      <c r="G1515" s="1455"/>
      <c r="H1515" s="1146">
        <f>+G1515*F1515</f>
        <v>0</v>
      </c>
      <c r="I1515" s="509"/>
      <c r="J1515" s="121"/>
      <c r="K1515" s="806"/>
      <c r="L1515" s="509"/>
      <c r="M1515" s="121"/>
      <c r="N1515" s="121"/>
      <c r="O1515" s="511"/>
      <c r="P1515" s="911"/>
      <c r="Q1515" s="911"/>
      <c r="R1515" s="511"/>
      <c r="S1515" s="993"/>
      <c r="T1515" s="993"/>
      <c r="U1515" s="993"/>
      <c r="V1515" s="994"/>
      <c r="W1515" s="509"/>
      <c r="X1515" s="509"/>
      <c r="Y1515" s="509"/>
      <c r="Z1515" s="509"/>
      <c r="AA1515" s="509"/>
      <c r="AB1515" s="509"/>
      <c r="AC1515" s="509"/>
      <c r="AD1515" s="509"/>
    </row>
    <row r="1516" spans="2:32" s="679" customFormat="1" ht="15.75" customHeight="1">
      <c r="B1516" s="1150"/>
      <c r="C1516" s="1149" t="s">
        <v>35</v>
      </c>
      <c r="D1516" s="1193" t="s">
        <v>656</v>
      </c>
      <c r="E1516" s="1148" t="s">
        <v>12</v>
      </c>
      <c r="F1516" s="1198">
        <v>123.7</v>
      </c>
      <c r="G1516" s="1455"/>
      <c r="H1516" s="1146">
        <f>+G1516*F1516</f>
        <v>0</v>
      </c>
      <c r="I1516" s="526"/>
      <c r="J1516" s="787"/>
      <c r="K1516" s="806"/>
      <c r="L1516" s="526"/>
      <c r="M1516" s="121"/>
      <c r="N1516" s="121"/>
      <c r="O1516" s="680"/>
      <c r="P1516" s="913"/>
      <c r="Q1516" s="913"/>
      <c r="R1516" s="260"/>
      <c r="S1516" s="999"/>
      <c r="T1516" s="999"/>
      <c r="U1516" s="999"/>
      <c r="V1516" s="1000"/>
      <c r="W1516" s="526"/>
      <c r="X1516" s="526"/>
      <c r="Y1516" s="526"/>
      <c r="Z1516" s="526"/>
      <c r="AA1516" s="526"/>
      <c r="AB1516" s="526"/>
      <c r="AC1516" s="526"/>
      <c r="AD1516" s="526"/>
      <c r="AE1516" s="526"/>
      <c r="AF1516" s="526"/>
    </row>
    <row r="1517" spans="2:32" s="679" customFormat="1" ht="15.75" customHeight="1">
      <c r="B1517" s="1150"/>
      <c r="C1517" s="1149" t="s">
        <v>203</v>
      </c>
      <c r="D1517" s="1193" t="s">
        <v>657</v>
      </c>
      <c r="E1517" s="1148" t="s">
        <v>12</v>
      </c>
      <c r="F1517" s="699">
        <v>9</v>
      </c>
      <c r="G1517" s="1455"/>
      <c r="H1517" s="1146">
        <f>+G1517*F1517</f>
        <v>0</v>
      </c>
      <c r="I1517" s="526"/>
      <c r="J1517" s="787"/>
      <c r="K1517" s="806"/>
      <c r="L1517" s="526"/>
      <c r="M1517" s="121"/>
      <c r="N1517" s="121"/>
      <c r="O1517" s="680"/>
      <c r="P1517" s="913"/>
      <c r="Q1517" s="913"/>
      <c r="R1517" s="260"/>
      <c r="S1517" s="999"/>
      <c r="T1517" s="999"/>
      <c r="U1517" s="999"/>
      <c r="V1517" s="1000"/>
      <c r="W1517" s="526"/>
      <c r="X1517" s="526"/>
      <c r="Y1517" s="526"/>
      <c r="Z1517" s="526"/>
      <c r="AA1517" s="526"/>
      <c r="AB1517" s="526"/>
      <c r="AC1517" s="526"/>
      <c r="AD1517" s="526"/>
      <c r="AE1517" s="526"/>
      <c r="AF1517" s="526"/>
    </row>
    <row r="1518" spans="2:32" s="679" customFormat="1" ht="15.75" customHeight="1">
      <c r="B1518" s="1150"/>
      <c r="C1518" s="1149" t="s">
        <v>40</v>
      </c>
      <c r="D1518" s="1193" t="s">
        <v>658</v>
      </c>
      <c r="E1518" s="1148" t="s">
        <v>12</v>
      </c>
      <c r="F1518" s="1147">
        <v>9</v>
      </c>
      <c r="G1518" s="1455"/>
      <c r="H1518" s="1146">
        <f>+G1518*F1518</f>
        <v>0</v>
      </c>
      <c r="I1518" s="526"/>
      <c r="J1518" s="787"/>
      <c r="K1518" s="806"/>
      <c r="L1518" s="526"/>
      <c r="M1518" s="121"/>
      <c r="N1518" s="121"/>
      <c r="O1518" s="701"/>
      <c r="P1518" s="913"/>
      <c r="Q1518" s="913"/>
      <c r="R1518" s="260"/>
      <c r="S1518" s="999"/>
      <c r="T1518" s="999"/>
      <c r="U1518" s="999"/>
      <c r="V1518" s="1000"/>
      <c r="W1518" s="526"/>
      <c r="X1518" s="526"/>
      <c r="Y1518" s="526"/>
      <c r="Z1518" s="526"/>
      <c r="AA1518" s="526"/>
      <c r="AB1518" s="526"/>
      <c r="AC1518" s="526"/>
      <c r="AD1518" s="526"/>
      <c r="AE1518" s="526"/>
      <c r="AF1518" s="526"/>
    </row>
    <row r="1519" spans="2:32" s="679" customFormat="1" ht="15.75" customHeight="1">
      <c r="B1519" s="1155"/>
      <c r="C1519" s="1154"/>
      <c r="D1519" s="1193"/>
      <c r="E1519" s="1148"/>
      <c r="F1519" s="1147"/>
      <c r="G1519" s="1458"/>
      <c r="H1519" s="1176"/>
      <c r="I1519" s="526"/>
      <c r="J1519" s="787"/>
      <c r="K1519" s="806"/>
      <c r="L1519" s="526"/>
      <c r="M1519" s="121"/>
      <c r="N1519" s="121"/>
      <c r="O1519" s="701"/>
      <c r="P1519" s="913"/>
      <c r="Q1519" s="913"/>
      <c r="R1519" s="260"/>
      <c r="S1519" s="999"/>
      <c r="T1519" s="999"/>
      <c r="U1519" s="999"/>
      <c r="V1519" s="1000"/>
      <c r="W1519" s="526"/>
      <c r="X1519" s="526"/>
      <c r="Y1519" s="526"/>
      <c r="Z1519" s="526"/>
      <c r="AA1519" s="526"/>
      <c r="AB1519" s="526"/>
      <c r="AC1519" s="526"/>
      <c r="AD1519" s="526"/>
      <c r="AE1519" s="526"/>
      <c r="AF1519" s="526"/>
    </row>
    <row r="1520" spans="2:32" s="679" customFormat="1" ht="15.75" customHeight="1">
      <c r="B1520" s="1155" t="s">
        <v>236</v>
      </c>
      <c r="C1520" s="1154"/>
      <c r="D1520" s="1186" t="s">
        <v>659</v>
      </c>
      <c r="E1520" s="1148"/>
      <c r="F1520" s="1147"/>
      <c r="G1520" s="1455"/>
      <c r="H1520" s="1153"/>
      <c r="I1520" s="526"/>
      <c r="J1520" s="787"/>
      <c r="K1520" s="806"/>
      <c r="L1520" s="526"/>
      <c r="M1520" s="121"/>
      <c r="N1520" s="121"/>
      <c r="O1520" s="680"/>
      <c r="P1520" s="913"/>
      <c r="Q1520" s="913"/>
      <c r="R1520" s="260"/>
      <c r="S1520" s="999"/>
      <c r="T1520" s="999"/>
      <c r="U1520" s="999"/>
      <c r="V1520" s="1000"/>
      <c r="W1520" s="526"/>
      <c r="X1520" s="526"/>
      <c r="Y1520" s="526"/>
      <c r="Z1520" s="526"/>
      <c r="AA1520" s="526"/>
      <c r="AB1520" s="526"/>
      <c r="AC1520" s="526"/>
      <c r="AD1520" s="526"/>
      <c r="AE1520" s="526"/>
      <c r="AF1520" s="526"/>
    </row>
    <row r="1521" spans="2:32" s="679" customFormat="1" ht="15.75" customHeight="1">
      <c r="B1521" s="1150"/>
      <c r="C1521" s="1149" t="s">
        <v>39</v>
      </c>
      <c r="D1521" s="1186" t="s">
        <v>660</v>
      </c>
      <c r="E1521" s="1148" t="s">
        <v>0</v>
      </c>
      <c r="F1521" s="1147">
        <v>24</v>
      </c>
      <c r="G1521" s="1455"/>
      <c r="H1521" s="1146">
        <f>+G1521*F1521</f>
        <v>0</v>
      </c>
      <c r="I1521" s="526"/>
      <c r="J1521" s="787"/>
      <c r="K1521" s="806"/>
      <c r="L1521" s="526"/>
      <c r="M1521" s="121"/>
      <c r="N1521" s="121"/>
      <c r="O1521" s="680"/>
      <c r="P1521" s="913"/>
      <c r="Q1521" s="913"/>
      <c r="R1521" s="260"/>
      <c r="S1521" s="999"/>
      <c r="T1521" s="999"/>
      <c r="U1521" s="999"/>
      <c r="V1521" s="1000"/>
      <c r="W1521" s="526"/>
      <c r="X1521" s="526"/>
      <c r="Y1521" s="526"/>
      <c r="Z1521" s="526"/>
      <c r="AA1521" s="526"/>
      <c r="AB1521" s="526"/>
      <c r="AC1521" s="526"/>
      <c r="AD1521" s="526"/>
      <c r="AE1521" s="526"/>
      <c r="AF1521" s="526"/>
    </row>
    <row r="1522" spans="2:32" s="679" customFormat="1" ht="15.75" customHeight="1">
      <c r="B1522" s="1150"/>
      <c r="C1522" s="1149" t="s">
        <v>35</v>
      </c>
      <c r="D1522" s="1186" t="s">
        <v>661</v>
      </c>
      <c r="E1522" s="1148" t="s">
        <v>0</v>
      </c>
      <c r="F1522" s="1147">
        <v>46</v>
      </c>
      <c r="G1522" s="1455"/>
      <c r="H1522" s="1146">
        <f>+G1522*F1522</f>
        <v>0</v>
      </c>
      <c r="I1522" s="526"/>
      <c r="J1522" s="787"/>
      <c r="K1522" s="806"/>
      <c r="L1522" s="526"/>
      <c r="M1522" s="121"/>
      <c r="N1522" s="121"/>
      <c r="O1522" s="680"/>
      <c r="P1522" s="913"/>
      <c r="Q1522" s="913"/>
      <c r="R1522" s="260"/>
      <c r="S1522" s="999"/>
      <c r="T1522" s="999"/>
      <c r="U1522" s="999"/>
      <c r="V1522" s="1000"/>
      <c r="W1522" s="526"/>
      <c r="X1522" s="526"/>
      <c r="Y1522" s="526"/>
      <c r="Z1522" s="526"/>
      <c r="AA1522" s="526"/>
      <c r="AB1522" s="526"/>
      <c r="AC1522" s="526"/>
      <c r="AD1522" s="526"/>
      <c r="AE1522" s="526"/>
      <c r="AF1522" s="526"/>
    </row>
    <row r="1523" spans="2:32" s="504" customFormat="1" ht="15.75" customHeight="1">
      <c r="B1523" s="1150"/>
      <c r="C1523" s="1154"/>
      <c r="D1523" s="1186"/>
      <c r="E1523" s="1148"/>
      <c r="F1523" s="1147"/>
      <c r="G1523" s="1455"/>
      <c r="H1523" s="1192"/>
      <c r="I1523" s="509"/>
      <c r="J1523" s="121"/>
      <c r="K1523" s="806"/>
      <c r="L1523" s="509"/>
      <c r="M1523" s="121"/>
      <c r="N1523" s="121"/>
      <c r="O1523" s="511"/>
      <c r="P1523" s="911"/>
      <c r="Q1523" s="911"/>
      <c r="R1523" s="511"/>
      <c r="S1523" s="993"/>
      <c r="T1523" s="993"/>
      <c r="U1523" s="993"/>
      <c r="V1523" s="994"/>
      <c r="W1523" s="509"/>
      <c r="X1523" s="509"/>
      <c r="Y1523" s="509"/>
      <c r="Z1523" s="509"/>
      <c r="AA1523" s="509"/>
      <c r="AB1523" s="509"/>
      <c r="AC1523" s="509"/>
      <c r="AD1523" s="509"/>
    </row>
    <row r="1524" spans="2:32" s="504" customFormat="1" ht="15.75" customHeight="1">
      <c r="B1524" s="1155" t="s">
        <v>240</v>
      </c>
      <c r="C1524" s="1154"/>
      <c r="D1524" s="1186" t="s">
        <v>414</v>
      </c>
      <c r="E1524" s="1148" t="s">
        <v>10</v>
      </c>
      <c r="F1524" s="1147">
        <v>1</v>
      </c>
      <c r="G1524" s="1455"/>
      <c r="H1524" s="1146">
        <f>+G1524*F1524</f>
        <v>0</v>
      </c>
      <c r="I1524" s="509"/>
      <c r="J1524" s="121"/>
      <c r="K1524" s="806"/>
      <c r="L1524" s="509"/>
      <c r="M1524" s="121"/>
      <c r="N1524" s="121"/>
      <c r="O1524" s="511"/>
      <c r="P1524" s="911"/>
      <c r="Q1524" s="911"/>
      <c r="R1524" s="511"/>
      <c r="S1524" s="993"/>
      <c r="T1524" s="993"/>
      <c r="U1524" s="993"/>
      <c r="V1524" s="994"/>
      <c r="W1524" s="509"/>
      <c r="X1524" s="509"/>
      <c r="Y1524" s="509"/>
      <c r="Z1524" s="509"/>
      <c r="AA1524" s="509"/>
      <c r="AB1524" s="509"/>
      <c r="AC1524" s="509"/>
      <c r="AD1524" s="509"/>
    </row>
    <row r="1525" spans="2:32" s="504" customFormat="1" ht="15.75" customHeight="1">
      <c r="B1525" s="1161"/>
      <c r="C1525" s="1179"/>
      <c r="D1525" s="1186"/>
      <c r="E1525" s="1148"/>
      <c r="F1525" s="1147"/>
      <c r="G1525" s="1455"/>
      <c r="H1525" s="1146"/>
      <c r="I1525" s="509"/>
      <c r="J1525" s="121"/>
      <c r="K1525" s="806"/>
      <c r="L1525" s="509"/>
      <c r="M1525" s="121"/>
      <c r="N1525" s="121"/>
      <c r="O1525" s="511"/>
      <c r="P1525" s="911"/>
      <c r="Q1525" s="911"/>
      <c r="R1525" s="511"/>
      <c r="S1525" s="993"/>
      <c r="T1525" s="993"/>
      <c r="U1525" s="993"/>
      <c r="V1525" s="994"/>
      <c r="W1525" s="509"/>
      <c r="X1525" s="509"/>
      <c r="Y1525" s="509"/>
      <c r="Z1525" s="509"/>
      <c r="AA1525" s="509"/>
      <c r="AB1525" s="509"/>
      <c r="AC1525" s="509"/>
      <c r="AD1525" s="509"/>
    </row>
    <row r="1526" spans="2:32" s="504" customFormat="1" ht="15.75" customHeight="1">
      <c r="B1526" s="1191">
        <f>B1495+0.1</f>
        <v>2.2000000000000002</v>
      </c>
      <c r="C1526" s="1179"/>
      <c r="D1526" s="1190" t="s">
        <v>662</v>
      </c>
      <c r="E1526" s="1148"/>
      <c r="F1526" s="1147"/>
      <c r="G1526" s="1455"/>
      <c r="H1526" s="1153">
        <f>SUBTOTAL(9,H1527:H1541)</f>
        <v>0</v>
      </c>
      <c r="I1526" s="509"/>
      <c r="J1526" s="121"/>
      <c r="K1526" s="806"/>
      <c r="L1526" s="509"/>
      <c r="M1526" s="121"/>
      <c r="N1526" s="121"/>
      <c r="O1526" s="511"/>
      <c r="P1526" s="911"/>
      <c r="Q1526" s="911"/>
      <c r="R1526" s="511"/>
      <c r="S1526" s="993"/>
      <c r="T1526" s="993"/>
      <c r="U1526" s="993"/>
      <c r="V1526" s="994"/>
      <c r="W1526" s="509"/>
      <c r="X1526" s="509"/>
      <c r="Y1526" s="509"/>
      <c r="Z1526" s="509"/>
      <c r="AA1526" s="509"/>
      <c r="AB1526" s="509"/>
      <c r="AC1526" s="509"/>
      <c r="AD1526" s="509"/>
    </row>
    <row r="1527" spans="2:32" s="504" customFormat="1" ht="15.75" customHeight="1">
      <c r="B1527" s="1155" t="s">
        <v>486</v>
      </c>
      <c r="C1527" s="1154"/>
      <c r="D1527" s="1186" t="s">
        <v>417</v>
      </c>
      <c r="E1527" s="1148"/>
      <c r="F1527" s="1147"/>
      <c r="G1527" s="1455"/>
      <c r="H1527" s="1153"/>
      <c r="I1527" s="509"/>
      <c r="J1527" s="121"/>
      <c r="K1527" s="806"/>
      <c r="L1527" s="509"/>
      <c r="M1527" s="121"/>
      <c r="N1527" s="121"/>
      <c r="O1527" s="511"/>
      <c r="P1527" s="911"/>
      <c r="Q1527" s="911"/>
      <c r="R1527" s="511"/>
      <c r="S1527" s="993"/>
      <c r="T1527" s="993"/>
      <c r="U1527" s="993"/>
      <c r="V1527" s="994"/>
      <c r="W1527" s="509"/>
      <c r="X1527" s="509"/>
      <c r="Y1527" s="509"/>
      <c r="Z1527" s="509"/>
      <c r="AA1527" s="509"/>
      <c r="AB1527" s="509"/>
      <c r="AC1527" s="509"/>
      <c r="AD1527" s="509"/>
    </row>
    <row r="1528" spans="2:32" s="504" customFormat="1" ht="15.75" customHeight="1">
      <c r="B1528" s="1175"/>
      <c r="C1528" s="1149" t="s">
        <v>39</v>
      </c>
      <c r="D1528" s="1189" t="s">
        <v>1013</v>
      </c>
      <c r="E1528" s="1188" t="s">
        <v>0</v>
      </c>
      <c r="F1528" s="1147">
        <v>135</v>
      </c>
      <c r="G1528" s="1455"/>
      <c r="H1528" s="1146">
        <f>+G1528*F1528</f>
        <v>0</v>
      </c>
      <c r="I1528" s="509"/>
      <c r="J1528" s="121"/>
      <c r="K1528" s="806"/>
      <c r="L1528" s="509"/>
      <c r="M1528" s="121"/>
      <c r="N1528" s="121"/>
      <c r="O1528" s="509"/>
      <c r="P1528" s="911"/>
      <c r="Q1528" s="911"/>
      <c r="R1528" s="511"/>
      <c r="S1528" s="1610"/>
      <c r="T1528" s="1610"/>
      <c r="U1528" s="1610"/>
      <c r="V1528" s="1611"/>
      <c r="W1528" s="509"/>
      <c r="X1528" s="509"/>
      <c r="Y1528" s="509"/>
      <c r="Z1528" s="509"/>
      <c r="AA1528" s="509"/>
      <c r="AB1528" s="509"/>
      <c r="AC1528" s="509"/>
      <c r="AD1528" s="509"/>
    </row>
    <row r="1529" spans="2:32" s="504" customFormat="1" ht="15.75" customHeight="1">
      <c r="B1529" s="1175"/>
      <c r="C1529" s="1149" t="s">
        <v>35</v>
      </c>
      <c r="D1529" s="1189" t="s">
        <v>1012</v>
      </c>
      <c r="E1529" s="1188" t="s">
        <v>0</v>
      </c>
      <c r="F1529" s="1147">
        <v>17</v>
      </c>
      <c r="G1529" s="1455"/>
      <c r="H1529" s="1146">
        <f>+G1529*F1529</f>
        <v>0</v>
      </c>
      <c r="I1529" s="509"/>
      <c r="J1529" s="121"/>
      <c r="K1529" s="806"/>
      <c r="L1529" s="509"/>
      <c r="M1529" s="121"/>
      <c r="N1529" s="121"/>
      <c r="O1529" s="509"/>
      <c r="P1529" s="911"/>
      <c r="Q1529" s="911"/>
      <c r="R1529" s="511"/>
      <c r="S1529" s="1610"/>
      <c r="T1529" s="1610"/>
      <c r="U1529" s="1610"/>
      <c r="V1529" s="1611"/>
      <c r="W1529" s="509"/>
      <c r="X1529" s="509"/>
      <c r="Y1529" s="509"/>
      <c r="Z1529" s="509"/>
      <c r="AA1529" s="509"/>
      <c r="AB1529" s="509"/>
      <c r="AC1529" s="509"/>
      <c r="AD1529" s="509"/>
    </row>
    <row r="1530" spans="2:32" s="504" customFormat="1" ht="15.75" customHeight="1">
      <c r="B1530" s="1150"/>
      <c r="C1530" s="1149" t="s">
        <v>203</v>
      </c>
      <c r="D1530" s="1186" t="s">
        <v>663</v>
      </c>
      <c r="E1530" s="1148" t="s">
        <v>0</v>
      </c>
      <c r="F1530" s="1147">
        <v>4</v>
      </c>
      <c r="G1530" s="1455"/>
      <c r="H1530" s="1146">
        <f>+G1530*F1530</f>
        <v>0</v>
      </c>
      <c r="I1530" s="509"/>
      <c r="J1530" s="121"/>
      <c r="K1530" s="806"/>
      <c r="L1530" s="509"/>
      <c r="M1530" s="121"/>
      <c r="N1530" s="121"/>
      <c r="O1530" s="511"/>
      <c r="P1530" s="911"/>
      <c r="Q1530" s="911"/>
      <c r="R1530" s="511"/>
      <c r="S1530" s="993"/>
      <c r="T1530" s="993"/>
      <c r="U1530" s="993"/>
      <c r="V1530" s="994"/>
      <c r="W1530" s="509"/>
      <c r="X1530" s="509"/>
      <c r="Y1530" s="509"/>
      <c r="Z1530" s="509"/>
      <c r="AA1530" s="509"/>
      <c r="AB1530" s="509"/>
      <c r="AC1530" s="509"/>
      <c r="AD1530" s="509"/>
    </row>
    <row r="1531" spans="2:32" s="504" customFormat="1" ht="15.75" customHeight="1">
      <c r="B1531" s="1150"/>
      <c r="C1531" s="1149" t="s">
        <v>40</v>
      </c>
      <c r="D1531" s="1189" t="s">
        <v>664</v>
      </c>
      <c r="E1531" s="1188" t="s">
        <v>0</v>
      </c>
      <c r="F1531" s="1147">
        <v>21</v>
      </c>
      <c r="G1531" s="1455"/>
      <c r="H1531" s="1146">
        <f>+G1531*F1531</f>
        <v>0</v>
      </c>
      <c r="I1531" s="509"/>
      <c r="J1531" s="121"/>
      <c r="K1531" s="806"/>
      <c r="L1531" s="509"/>
      <c r="M1531" s="121"/>
      <c r="N1531" s="121"/>
      <c r="O1531" s="511"/>
      <c r="P1531" s="911"/>
      <c r="Q1531" s="911"/>
      <c r="R1531" s="511"/>
      <c r="S1531" s="993"/>
      <c r="T1531" s="993"/>
      <c r="U1531" s="993"/>
      <c r="V1531" s="994"/>
      <c r="W1531" s="509"/>
      <c r="X1531" s="509"/>
      <c r="Y1531" s="509"/>
      <c r="Z1531" s="509"/>
      <c r="AA1531" s="509"/>
      <c r="AB1531" s="509"/>
      <c r="AC1531" s="509"/>
      <c r="AD1531" s="509"/>
    </row>
    <row r="1532" spans="2:32" s="564" customFormat="1" ht="12.75">
      <c r="B1532" s="1150"/>
      <c r="C1532" s="1149" t="s">
        <v>41</v>
      </c>
      <c r="D1532" s="1189" t="s">
        <v>665</v>
      </c>
      <c r="E1532" s="1188" t="s">
        <v>0</v>
      </c>
      <c r="F1532" s="1147">
        <v>6</v>
      </c>
      <c r="G1532" s="1455"/>
      <c r="H1532" s="1146">
        <f>+G1532*F1532</f>
        <v>0</v>
      </c>
      <c r="I1532" s="568"/>
      <c r="J1532" s="786"/>
      <c r="K1532" s="806"/>
      <c r="L1532" s="568"/>
      <c r="M1532" s="786"/>
      <c r="N1532" s="786"/>
      <c r="O1532" s="569"/>
      <c r="P1532" s="912"/>
      <c r="Q1532" s="912"/>
      <c r="R1532" s="569"/>
      <c r="S1532" s="1003"/>
      <c r="T1532" s="1003"/>
      <c r="U1532" s="1003"/>
      <c r="V1532" s="1004"/>
      <c r="W1532" s="568"/>
      <c r="X1532" s="568"/>
      <c r="Y1532" s="568"/>
      <c r="Z1532" s="568"/>
      <c r="AA1532" s="568"/>
      <c r="AB1532" s="568"/>
      <c r="AC1532" s="568"/>
      <c r="AD1532" s="568"/>
    </row>
    <row r="1533" spans="2:32" s="504" customFormat="1" ht="15.75" customHeight="1">
      <c r="B1533" s="1181"/>
      <c r="C1533" s="1154"/>
      <c r="D1533" s="1186"/>
      <c r="E1533" s="1148"/>
      <c r="F1533" s="1147"/>
      <c r="G1533" s="1455"/>
      <c r="H1533" s="1146"/>
      <c r="I1533" s="509"/>
      <c r="J1533" s="121"/>
      <c r="K1533" s="806"/>
      <c r="L1533" s="509"/>
      <c r="M1533" s="121"/>
      <c r="N1533" s="121"/>
      <c r="O1533" s="511"/>
      <c r="P1533" s="911"/>
      <c r="Q1533" s="911"/>
      <c r="R1533" s="511"/>
      <c r="S1533" s="993"/>
      <c r="T1533" s="993"/>
      <c r="U1533" s="993"/>
      <c r="V1533" s="994"/>
      <c r="W1533" s="509"/>
      <c r="X1533" s="509"/>
      <c r="Y1533" s="509"/>
      <c r="Z1533" s="509"/>
      <c r="AA1533" s="509"/>
      <c r="AB1533" s="509"/>
      <c r="AC1533" s="509"/>
      <c r="AD1533" s="509"/>
    </row>
    <row r="1534" spans="2:32" s="564" customFormat="1" ht="12.75">
      <c r="B1534" s="1155" t="s">
        <v>491</v>
      </c>
      <c r="C1534" s="1154"/>
      <c r="D1534" s="1186" t="s">
        <v>666</v>
      </c>
      <c r="E1534" s="1148"/>
      <c r="F1534" s="1147"/>
      <c r="G1534" s="1455"/>
      <c r="H1534" s="1153"/>
      <c r="I1534" s="568"/>
      <c r="J1534" s="786"/>
      <c r="K1534" s="806"/>
      <c r="L1534" s="568"/>
      <c r="M1534" s="786"/>
      <c r="N1534" s="786"/>
      <c r="O1534" s="569"/>
      <c r="P1534" s="912"/>
      <c r="Q1534" s="912"/>
      <c r="R1534" s="569"/>
      <c r="S1534" s="1003"/>
      <c r="T1534" s="1003"/>
      <c r="U1534" s="1003"/>
      <c r="V1534" s="1004"/>
      <c r="W1534" s="568"/>
      <c r="X1534" s="568"/>
      <c r="Y1534" s="568"/>
      <c r="Z1534" s="568"/>
      <c r="AA1534" s="568"/>
      <c r="AB1534" s="568"/>
      <c r="AC1534" s="568"/>
      <c r="AD1534" s="568"/>
    </row>
    <row r="1535" spans="2:32" s="564" customFormat="1" ht="12.75">
      <c r="B1535" s="1150"/>
      <c r="C1535" s="1149" t="s">
        <v>39</v>
      </c>
      <c r="D1535" s="1185" t="s">
        <v>667</v>
      </c>
      <c r="E1535" s="1148" t="s">
        <v>0</v>
      </c>
      <c r="F1535" s="1147">
        <v>20</v>
      </c>
      <c r="G1535" s="1455"/>
      <c r="H1535" s="1146">
        <f>+G1535*F1535</f>
        <v>0</v>
      </c>
      <c r="I1535" s="568"/>
      <c r="J1535" s="786"/>
      <c r="K1535" s="806"/>
      <c r="L1535" s="568"/>
      <c r="M1535" s="786"/>
      <c r="N1535" s="786"/>
      <c r="O1535" s="569"/>
      <c r="P1535" s="912"/>
      <c r="Q1535" s="912"/>
      <c r="R1535" s="569"/>
      <c r="S1535" s="1003"/>
      <c r="T1535" s="1003"/>
      <c r="U1535" s="1003"/>
      <c r="V1535" s="1004"/>
      <c r="W1535" s="568"/>
      <c r="X1535" s="568"/>
      <c r="Y1535" s="568"/>
      <c r="Z1535" s="568"/>
      <c r="AA1535" s="568"/>
      <c r="AB1535" s="568"/>
      <c r="AC1535" s="568"/>
      <c r="AD1535" s="568"/>
    </row>
    <row r="1536" spans="2:32" s="504" customFormat="1" ht="15.75" customHeight="1">
      <c r="B1536" s="1150"/>
      <c r="C1536" s="1149" t="s">
        <v>35</v>
      </c>
      <c r="D1536" s="1185" t="s">
        <v>668</v>
      </c>
      <c r="E1536" s="1148" t="s">
        <v>0</v>
      </c>
      <c r="F1536" s="1147">
        <v>23</v>
      </c>
      <c r="G1536" s="1455"/>
      <c r="H1536" s="1146">
        <f>+G1536*F1536</f>
        <v>0</v>
      </c>
      <c r="I1536" s="509"/>
      <c r="J1536" s="121"/>
      <c r="K1536" s="806"/>
      <c r="L1536" s="509"/>
      <c r="M1536" s="121"/>
      <c r="N1536" s="121"/>
      <c r="O1536" s="511"/>
      <c r="P1536" s="911"/>
      <c r="Q1536" s="911"/>
      <c r="R1536" s="511"/>
      <c r="S1536" s="993"/>
      <c r="T1536" s="993"/>
      <c r="U1536" s="993"/>
      <c r="V1536" s="994"/>
      <c r="W1536" s="509"/>
      <c r="X1536" s="509"/>
      <c r="Y1536" s="509"/>
      <c r="Z1536" s="509"/>
      <c r="AA1536" s="509"/>
      <c r="AB1536" s="509"/>
      <c r="AC1536" s="509"/>
      <c r="AD1536" s="509"/>
    </row>
    <row r="1537" spans="2:32" s="504" customFormat="1" ht="15.75" customHeight="1">
      <c r="B1537" s="1150"/>
      <c r="C1537" s="1149" t="s">
        <v>203</v>
      </c>
      <c r="D1537" s="1187" t="s">
        <v>669</v>
      </c>
      <c r="E1537" s="1148" t="s">
        <v>0</v>
      </c>
      <c r="F1537" s="1147">
        <v>5</v>
      </c>
      <c r="G1537" s="1455"/>
      <c r="H1537" s="1146">
        <f>G1537*F1537</f>
        <v>0</v>
      </c>
      <c r="I1537" s="509"/>
      <c r="J1537" s="121"/>
      <c r="K1537" s="806"/>
      <c r="L1537" s="509"/>
      <c r="M1537" s="121"/>
      <c r="N1537" s="121"/>
      <c r="O1537" s="511"/>
      <c r="P1537" s="911"/>
      <c r="Q1537" s="911"/>
      <c r="R1537" s="511"/>
      <c r="S1537" s="993"/>
      <c r="T1537" s="993"/>
      <c r="U1537" s="993"/>
      <c r="V1537" s="994"/>
      <c r="W1537" s="509"/>
      <c r="X1537" s="509"/>
      <c r="Y1537" s="509"/>
      <c r="Z1537" s="509"/>
      <c r="AA1537" s="509"/>
      <c r="AB1537" s="509"/>
      <c r="AC1537" s="509"/>
      <c r="AD1537" s="509"/>
    </row>
    <row r="1538" spans="2:32" s="504" customFormat="1" ht="15.75" customHeight="1">
      <c r="B1538" s="1150"/>
      <c r="C1538" s="1149" t="s">
        <v>40</v>
      </c>
      <c r="D1538" s="1187" t="s">
        <v>670</v>
      </c>
      <c r="E1538" s="1148" t="s">
        <v>0</v>
      </c>
      <c r="F1538" s="1147">
        <v>5</v>
      </c>
      <c r="G1538" s="1455"/>
      <c r="H1538" s="1146">
        <f>G1538*F1538</f>
        <v>0</v>
      </c>
      <c r="I1538" s="509"/>
      <c r="J1538" s="121"/>
      <c r="K1538" s="806"/>
      <c r="L1538" s="509"/>
      <c r="M1538" s="121"/>
      <c r="N1538" s="121"/>
      <c r="O1538" s="511"/>
      <c r="P1538" s="911"/>
      <c r="Q1538" s="911"/>
      <c r="R1538" s="511"/>
      <c r="S1538" s="993"/>
      <c r="T1538" s="993"/>
      <c r="U1538" s="993"/>
      <c r="V1538" s="994"/>
      <c r="W1538" s="509"/>
      <c r="X1538" s="509"/>
      <c r="Y1538" s="509"/>
      <c r="Z1538" s="509"/>
      <c r="AA1538" s="509"/>
      <c r="AB1538" s="509"/>
      <c r="AC1538" s="509"/>
      <c r="AD1538" s="509"/>
    </row>
    <row r="1539" spans="2:32" s="504" customFormat="1" ht="15.75" customHeight="1">
      <c r="B1539" s="1155"/>
      <c r="C1539" s="1154"/>
      <c r="D1539" s="1186"/>
      <c r="E1539" s="1148"/>
      <c r="F1539" s="1147"/>
      <c r="G1539" s="1455"/>
      <c r="H1539" s="1146"/>
      <c r="I1539" s="509"/>
      <c r="J1539" s="121"/>
      <c r="K1539" s="806"/>
      <c r="L1539" s="509"/>
      <c r="M1539" s="121"/>
      <c r="N1539" s="121"/>
      <c r="O1539" s="511"/>
      <c r="P1539" s="911"/>
      <c r="Q1539" s="911"/>
      <c r="R1539" s="511"/>
      <c r="S1539" s="993"/>
      <c r="T1539" s="993"/>
      <c r="U1539" s="993"/>
      <c r="V1539" s="994"/>
      <c r="W1539" s="509"/>
      <c r="X1539" s="509"/>
      <c r="Y1539" s="509"/>
      <c r="Z1539" s="509"/>
      <c r="AA1539" s="509"/>
      <c r="AB1539" s="509"/>
      <c r="AC1539" s="509"/>
      <c r="AD1539" s="509"/>
    </row>
    <row r="1540" spans="2:32" s="504" customFormat="1" ht="15.75" customHeight="1">
      <c r="B1540" s="1155" t="s">
        <v>594</v>
      </c>
      <c r="C1540" s="1154"/>
      <c r="D1540" s="1186" t="s">
        <v>424</v>
      </c>
      <c r="E1540" s="1148"/>
      <c r="F1540" s="1147"/>
      <c r="G1540" s="1455"/>
      <c r="H1540" s="1153"/>
      <c r="I1540" s="509"/>
      <c r="J1540" s="121"/>
      <c r="K1540" s="806"/>
      <c r="L1540" s="509"/>
      <c r="M1540" s="121"/>
      <c r="N1540" s="121"/>
      <c r="O1540" s="511"/>
      <c r="P1540" s="911"/>
      <c r="Q1540" s="911"/>
      <c r="R1540" s="511"/>
      <c r="S1540" s="993"/>
      <c r="T1540" s="993"/>
      <c r="U1540" s="993"/>
      <c r="V1540" s="994"/>
      <c r="W1540" s="509"/>
      <c r="X1540" s="509"/>
      <c r="Y1540" s="509"/>
      <c r="Z1540" s="509"/>
      <c r="AA1540" s="509"/>
      <c r="AB1540" s="509"/>
      <c r="AC1540" s="509"/>
      <c r="AD1540" s="509"/>
    </row>
    <row r="1541" spans="2:32" s="504" customFormat="1" ht="15.75" customHeight="1">
      <c r="B1541" s="1150"/>
      <c r="C1541" s="1149" t="s">
        <v>39</v>
      </c>
      <c r="D1541" s="1185" t="s">
        <v>671</v>
      </c>
      <c r="E1541" s="1148" t="s">
        <v>639</v>
      </c>
      <c r="F1541" s="1147">
        <v>183</v>
      </c>
      <c r="G1541" s="1455"/>
      <c r="H1541" s="1146">
        <f>+G1541*F1541</f>
        <v>0</v>
      </c>
      <c r="I1541" s="509"/>
      <c r="J1541" s="121"/>
      <c r="K1541" s="806"/>
      <c r="L1541" s="509"/>
      <c r="M1541" s="121"/>
      <c r="N1541" s="121"/>
      <c r="O1541" s="511"/>
      <c r="P1541" s="911"/>
      <c r="Q1541" s="911"/>
      <c r="R1541" s="511"/>
      <c r="S1541" s="993"/>
      <c r="T1541" s="993"/>
      <c r="U1541" s="993"/>
      <c r="V1541" s="994"/>
      <c r="W1541" s="509"/>
      <c r="X1541" s="509"/>
      <c r="Y1541" s="509"/>
      <c r="Z1541" s="509"/>
      <c r="AA1541" s="509"/>
      <c r="AB1541" s="509"/>
      <c r="AC1541" s="509"/>
      <c r="AD1541" s="509"/>
    </row>
    <row r="1542" spans="2:32" s="504" customFormat="1" ht="15.75" customHeight="1">
      <c r="B1542" s="1150"/>
      <c r="C1542" s="1154"/>
      <c r="D1542" s="1184"/>
      <c r="E1542" s="1148"/>
      <c r="F1542" s="1147"/>
      <c r="G1542" s="1455"/>
      <c r="H1542" s="1146"/>
      <c r="I1542" s="509"/>
      <c r="J1542" s="121"/>
      <c r="K1542" s="806"/>
      <c r="L1542" s="509"/>
      <c r="M1542" s="121"/>
      <c r="N1542" s="121"/>
      <c r="O1542" s="511"/>
      <c r="P1542" s="911"/>
      <c r="Q1542" s="911"/>
      <c r="R1542" s="511"/>
      <c r="S1542" s="993"/>
      <c r="T1542" s="993"/>
      <c r="U1542" s="993"/>
      <c r="V1542" s="994"/>
      <c r="W1542" s="509"/>
      <c r="X1542" s="509"/>
      <c r="Y1542" s="509"/>
      <c r="Z1542" s="509"/>
      <c r="AA1542" s="509"/>
      <c r="AB1542" s="509"/>
      <c r="AC1542" s="509"/>
      <c r="AD1542" s="509"/>
    </row>
    <row r="1543" spans="2:32" s="504" customFormat="1" ht="15.75" customHeight="1">
      <c r="B1543" s="1183">
        <f>B1526+0.1</f>
        <v>2.2999999999999998</v>
      </c>
      <c r="C1543" s="1182"/>
      <c r="D1543" s="1178" t="s">
        <v>672</v>
      </c>
      <c r="E1543" s="1177"/>
      <c r="F1543" s="1147"/>
      <c r="G1543" s="1457"/>
      <c r="H1543" s="1153">
        <f>SUBTOTAL(9,H1544:H1555)</f>
        <v>0</v>
      </c>
      <c r="I1543" s="509"/>
      <c r="J1543" s="121"/>
      <c r="K1543" s="806"/>
      <c r="L1543" s="509"/>
      <c r="M1543" s="121"/>
      <c r="N1543" s="121"/>
      <c r="O1543" s="511"/>
      <c r="P1543" s="911"/>
      <c r="Q1543" s="911"/>
      <c r="R1543" s="511"/>
      <c r="S1543" s="993"/>
      <c r="T1543" s="993"/>
      <c r="U1543" s="993"/>
      <c r="V1543" s="994"/>
      <c r="W1543" s="509"/>
      <c r="X1543" s="509"/>
      <c r="Y1543" s="509"/>
      <c r="Z1543" s="509"/>
      <c r="AA1543" s="509"/>
      <c r="AB1543" s="509"/>
      <c r="AC1543" s="509"/>
      <c r="AD1543" s="509"/>
    </row>
    <row r="1544" spans="2:32" s="504" customFormat="1" ht="15.75" customHeight="1">
      <c r="B1544" s="1155" t="s">
        <v>502</v>
      </c>
      <c r="C1544" s="1154"/>
      <c r="D1544" s="1151" t="s">
        <v>420</v>
      </c>
      <c r="E1544" s="1148"/>
      <c r="F1544" s="1147"/>
      <c r="G1544" s="1455"/>
      <c r="H1544" s="1153"/>
      <c r="I1544" s="509"/>
      <c r="J1544" s="121"/>
      <c r="K1544" s="806"/>
      <c r="L1544" s="509"/>
      <c r="M1544" s="121"/>
      <c r="N1544" s="121"/>
      <c r="O1544" s="511"/>
      <c r="P1544" s="911"/>
      <c r="Q1544" s="911"/>
      <c r="R1544" s="511"/>
      <c r="S1544" s="993"/>
      <c r="T1544" s="993"/>
      <c r="U1544" s="993"/>
      <c r="V1544" s="994"/>
      <c r="W1544" s="509"/>
      <c r="X1544" s="509"/>
      <c r="Y1544" s="509"/>
      <c r="Z1544" s="509"/>
      <c r="AA1544" s="509"/>
      <c r="AB1544" s="509"/>
      <c r="AC1544" s="509"/>
      <c r="AD1544" s="509"/>
    </row>
    <row r="1545" spans="2:32" s="504" customFormat="1" ht="15.75" customHeight="1">
      <c r="B1545" s="1150"/>
      <c r="C1545" s="1149" t="s">
        <v>39</v>
      </c>
      <c r="D1545" s="1151" t="s">
        <v>673</v>
      </c>
      <c r="E1545" s="1148" t="s">
        <v>0</v>
      </c>
      <c r="F1545" s="1147">
        <v>16</v>
      </c>
      <c r="G1545" s="1455"/>
      <c r="H1545" s="1146">
        <f>+G1545*F1545</f>
        <v>0</v>
      </c>
      <c r="I1545" s="509"/>
      <c r="J1545" s="121"/>
      <c r="K1545" s="806"/>
      <c r="L1545" s="509"/>
      <c r="M1545" s="121"/>
      <c r="N1545" s="121"/>
      <c r="O1545" s="511"/>
      <c r="P1545" s="911"/>
      <c r="Q1545" s="911"/>
      <c r="R1545" s="511"/>
      <c r="S1545" s="993"/>
      <c r="T1545" s="993"/>
      <c r="U1545" s="993"/>
      <c r="V1545" s="994"/>
      <c r="W1545" s="509"/>
      <c r="X1545" s="509"/>
      <c r="Y1545" s="509"/>
      <c r="Z1545" s="509"/>
      <c r="AA1545" s="509"/>
      <c r="AB1545" s="509"/>
      <c r="AC1545" s="509"/>
      <c r="AD1545" s="509"/>
      <c r="AE1545" s="509"/>
      <c r="AF1545" s="509"/>
    </row>
    <row r="1546" spans="2:32" s="679" customFormat="1" ht="15.75" customHeight="1">
      <c r="B1546" s="1150"/>
      <c r="C1546" s="1149" t="s">
        <v>35</v>
      </c>
      <c r="D1546" s="1151" t="s">
        <v>674</v>
      </c>
      <c r="E1546" s="1148" t="s">
        <v>0</v>
      </c>
      <c r="F1546" s="1147">
        <v>16</v>
      </c>
      <c r="G1546" s="1455"/>
      <c r="H1546" s="1146">
        <f>+G1546*F1546</f>
        <v>0</v>
      </c>
      <c r="I1546" s="526"/>
      <c r="J1546" s="787"/>
      <c r="K1546" s="806"/>
      <c r="L1546" s="526"/>
      <c r="M1546" s="121"/>
      <c r="N1546" s="121"/>
      <c r="O1546" s="260"/>
      <c r="P1546" s="913"/>
      <c r="Q1546" s="913"/>
      <c r="R1546" s="260"/>
      <c r="S1546" s="999"/>
      <c r="T1546" s="999"/>
      <c r="U1546" s="999"/>
      <c r="V1546" s="1000"/>
      <c r="W1546" s="526"/>
      <c r="X1546" s="526"/>
      <c r="Y1546" s="526"/>
      <c r="Z1546" s="526"/>
      <c r="AA1546" s="526"/>
      <c r="AB1546" s="526"/>
      <c r="AC1546" s="526"/>
      <c r="AD1546" s="526"/>
    </row>
    <row r="1547" spans="2:32" s="504" customFormat="1" ht="15.75" customHeight="1">
      <c r="B1547" s="1175"/>
      <c r="C1547" s="1149" t="s">
        <v>203</v>
      </c>
      <c r="D1547" s="1151" t="s">
        <v>675</v>
      </c>
      <c r="E1547" s="1148" t="s">
        <v>5</v>
      </c>
      <c r="F1547" s="1147">
        <v>1</v>
      </c>
      <c r="G1547" s="1455"/>
      <c r="H1547" s="1146">
        <f>+G1547*F1547</f>
        <v>0</v>
      </c>
      <c r="I1547" s="509"/>
      <c r="J1547" s="121"/>
      <c r="K1547" s="806"/>
      <c r="L1547" s="509"/>
      <c r="M1547" s="121"/>
      <c r="N1547" s="121"/>
      <c r="O1547" s="510"/>
      <c r="P1547" s="911"/>
      <c r="Q1547" s="911"/>
      <c r="R1547" s="511"/>
      <c r="S1547" s="993"/>
      <c r="T1547" s="993"/>
      <c r="U1547" s="993"/>
      <c r="V1547" s="994"/>
      <c r="W1547" s="509"/>
      <c r="X1547" s="509"/>
      <c r="Y1547" s="509"/>
      <c r="Z1547" s="509"/>
      <c r="AA1547" s="509"/>
      <c r="AB1547" s="509"/>
      <c r="AC1547" s="509"/>
      <c r="AD1547" s="509"/>
      <c r="AE1547" s="509"/>
      <c r="AF1547" s="509"/>
    </row>
    <row r="1548" spans="2:32" s="504" customFormat="1" ht="15.75" customHeight="1">
      <c r="B1548" s="1150"/>
      <c r="C1548" s="1149" t="s">
        <v>40</v>
      </c>
      <c r="D1548" s="1151" t="s">
        <v>676</v>
      </c>
      <c r="E1548" s="1148" t="s">
        <v>5</v>
      </c>
      <c r="F1548" s="1147">
        <v>1</v>
      </c>
      <c r="G1548" s="1455"/>
      <c r="H1548" s="1146">
        <f>+G1548*F1548</f>
        <v>0</v>
      </c>
      <c r="I1548" s="509"/>
      <c r="J1548" s="121"/>
      <c r="K1548" s="806"/>
      <c r="L1548" s="509"/>
      <c r="M1548" s="121"/>
      <c r="N1548" s="121"/>
      <c r="O1548" s="510"/>
      <c r="P1548" s="911"/>
      <c r="Q1548" s="911"/>
      <c r="R1548" s="511"/>
      <c r="S1548" s="993"/>
      <c r="T1548" s="993"/>
      <c r="U1548" s="993"/>
      <c r="V1548" s="994"/>
      <c r="W1548" s="509"/>
      <c r="X1548" s="509"/>
      <c r="Y1548" s="509"/>
      <c r="Z1548" s="509"/>
      <c r="AA1548" s="509"/>
      <c r="AB1548" s="509"/>
      <c r="AC1548" s="509"/>
      <c r="AD1548" s="509"/>
      <c r="AE1548" s="509"/>
      <c r="AF1548" s="509"/>
    </row>
    <row r="1549" spans="2:32" s="504" customFormat="1" ht="15.75" customHeight="1">
      <c r="B1549" s="1150"/>
      <c r="C1549" s="1149" t="s">
        <v>41</v>
      </c>
      <c r="D1549" s="1180" t="s">
        <v>677</v>
      </c>
      <c r="E1549" s="1164" t="s">
        <v>5</v>
      </c>
      <c r="F1549" s="1147">
        <v>1</v>
      </c>
      <c r="G1549" s="1455"/>
      <c r="H1549" s="1146">
        <f>+G1549*F1549</f>
        <v>0</v>
      </c>
      <c r="I1549" s="509"/>
      <c r="J1549" s="121"/>
      <c r="K1549" s="806"/>
      <c r="L1549" s="509"/>
      <c r="M1549" s="121"/>
      <c r="N1549" s="121"/>
      <c r="O1549" s="510"/>
      <c r="P1549" s="911"/>
      <c r="Q1549" s="911"/>
      <c r="R1549" s="511"/>
      <c r="S1549" s="993"/>
      <c r="T1549" s="993"/>
      <c r="U1549" s="993"/>
      <c r="V1549" s="994"/>
      <c r="W1549" s="509"/>
      <c r="X1549" s="509"/>
      <c r="Y1549" s="509"/>
      <c r="Z1549" s="509"/>
      <c r="AA1549" s="509"/>
      <c r="AB1549" s="509"/>
      <c r="AC1549" s="509"/>
      <c r="AD1549" s="509"/>
      <c r="AE1549" s="509"/>
      <c r="AF1549" s="509"/>
    </row>
    <row r="1550" spans="2:32" s="504" customFormat="1" ht="15.75" customHeight="1">
      <c r="B1550" s="1181"/>
      <c r="C1550" s="1154"/>
      <c r="D1550" s="1151"/>
      <c r="E1550" s="1148"/>
      <c r="F1550" s="1147"/>
      <c r="G1550" s="1455"/>
      <c r="H1550" s="1146"/>
      <c r="I1550" s="509"/>
      <c r="J1550" s="121"/>
      <c r="K1550" s="806"/>
      <c r="L1550" s="509"/>
      <c r="M1550" s="121"/>
      <c r="N1550" s="121"/>
      <c r="O1550" s="510"/>
      <c r="P1550" s="911"/>
      <c r="Q1550" s="911"/>
      <c r="R1550" s="511"/>
      <c r="S1550" s="993"/>
      <c r="T1550" s="993"/>
      <c r="U1550" s="993"/>
      <c r="V1550" s="994"/>
      <c r="W1550" s="509"/>
      <c r="X1550" s="509"/>
      <c r="Y1550" s="509"/>
      <c r="Z1550" s="509"/>
      <c r="AA1550" s="509"/>
      <c r="AB1550" s="509"/>
      <c r="AC1550" s="509"/>
      <c r="AD1550" s="509"/>
      <c r="AE1550" s="509"/>
      <c r="AF1550" s="509"/>
    </row>
    <row r="1551" spans="2:32" s="504" customFormat="1" ht="15.75" customHeight="1">
      <c r="B1551" s="1155" t="s">
        <v>503</v>
      </c>
      <c r="C1551" s="1154"/>
      <c r="D1551" s="1151" t="s">
        <v>424</v>
      </c>
      <c r="E1551" s="1148"/>
      <c r="F1551" s="1147"/>
      <c r="G1551" s="1455"/>
      <c r="H1551" s="1153"/>
      <c r="I1551" s="509"/>
      <c r="J1551" s="121"/>
      <c r="K1551" s="806"/>
      <c r="L1551" s="509"/>
      <c r="M1551" s="121"/>
      <c r="N1551" s="121"/>
      <c r="O1551" s="510"/>
      <c r="P1551" s="911"/>
      <c r="Q1551" s="911"/>
      <c r="R1551" s="511"/>
      <c r="S1551" s="993"/>
      <c r="T1551" s="993"/>
      <c r="U1551" s="993"/>
      <c r="V1551" s="994"/>
      <c r="W1551" s="509"/>
      <c r="X1551" s="509"/>
      <c r="Y1551" s="509"/>
      <c r="Z1551" s="509"/>
      <c r="AA1551" s="509"/>
      <c r="AB1551" s="509"/>
      <c r="AC1551" s="509"/>
      <c r="AD1551" s="509"/>
      <c r="AE1551" s="509"/>
      <c r="AF1551" s="509"/>
    </row>
    <row r="1552" spans="2:32" s="564" customFormat="1" ht="12.75">
      <c r="B1552" s="1150"/>
      <c r="C1552" s="1149" t="s">
        <v>39</v>
      </c>
      <c r="D1552" s="1151" t="s">
        <v>678</v>
      </c>
      <c r="E1552" s="1148" t="s">
        <v>639</v>
      </c>
      <c r="F1552" s="1147">
        <v>16</v>
      </c>
      <c r="G1552" s="1455"/>
      <c r="H1552" s="1146">
        <f>G1552*F1552</f>
        <v>0</v>
      </c>
      <c r="I1552" s="568"/>
      <c r="J1552" s="786"/>
      <c r="K1552" s="806"/>
      <c r="L1552" s="568"/>
      <c r="M1552" s="786"/>
      <c r="N1552" s="786"/>
      <c r="O1552" s="598"/>
      <c r="P1552" s="912"/>
      <c r="Q1552" s="912"/>
      <c r="R1552" s="569"/>
      <c r="S1552" s="1003"/>
      <c r="T1552" s="1003"/>
      <c r="U1552" s="1003"/>
      <c r="V1552" s="1004"/>
      <c r="W1552" s="568"/>
      <c r="X1552" s="568"/>
      <c r="Y1552" s="568"/>
      <c r="Z1552" s="568"/>
      <c r="AA1552" s="568"/>
      <c r="AB1552" s="568"/>
      <c r="AC1552" s="568"/>
      <c r="AD1552" s="568"/>
      <c r="AE1552" s="568"/>
      <c r="AF1552" s="568"/>
    </row>
    <row r="1553" spans="1:32" s="504" customFormat="1" ht="15.75" customHeight="1">
      <c r="B1553" s="1150"/>
      <c r="C1553" s="1149" t="s">
        <v>35</v>
      </c>
      <c r="D1553" s="1180" t="s">
        <v>679</v>
      </c>
      <c r="E1553" s="1164" t="s">
        <v>12</v>
      </c>
      <c r="F1553" s="1163">
        <v>9.2100000000000009</v>
      </c>
      <c r="G1553" s="1455"/>
      <c r="H1553" s="1146">
        <f>+G1553*F1553</f>
        <v>0</v>
      </c>
      <c r="I1553" s="509"/>
      <c r="J1553" s="121"/>
      <c r="K1553" s="806"/>
      <c r="L1553" s="509"/>
      <c r="M1553" s="121"/>
      <c r="N1553" s="121"/>
      <c r="O1553" s="510"/>
      <c r="P1553" s="911"/>
      <c r="Q1553" s="911"/>
      <c r="R1553" s="511"/>
      <c r="S1553" s="993"/>
      <c r="T1553" s="993"/>
      <c r="U1553" s="993"/>
      <c r="V1553" s="994"/>
      <c r="W1553" s="509"/>
      <c r="X1553" s="509"/>
      <c r="Y1553" s="509"/>
      <c r="Z1553" s="509"/>
      <c r="AA1553" s="509"/>
      <c r="AB1553" s="509"/>
      <c r="AC1553" s="509"/>
      <c r="AD1553" s="509"/>
      <c r="AE1553" s="509"/>
      <c r="AF1553" s="509"/>
    </row>
    <row r="1554" spans="1:32" s="504" customFormat="1" ht="15.75" customHeight="1">
      <c r="B1554" s="1175"/>
      <c r="C1554" s="1154"/>
      <c r="D1554" s="1151"/>
      <c r="E1554" s="1148"/>
      <c r="F1554" s="1147"/>
      <c r="G1554" s="1455"/>
      <c r="H1554" s="1146"/>
      <c r="I1554" s="509"/>
      <c r="J1554" s="121"/>
      <c r="K1554" s="806"/>
      <c r="L1554" s="509"/>
      <c r="M1554" s="121"/>
      <c r="N1554" s="121"/>
      <c r="O1554" s="510"/>
      <c r="P1554" s="911"/>
      <c r="Q1554" s="911"/>
      <c r="R1554" s="511"/>
      <c r="S1554" s="993"/>
      <c r="T1554" s="993"/>
      <c r="U1554" s="993"/>
      <c r="V1554" s="994"/>
      <c r="W1554" s="509"/>
      <c r="X1554" s="509"/>
      <c r="Y1554" s="509"/>
      <c r="Z1554" s="509"/>
      <c r="AA1554" s="509"/>
      <c r="AB1554" s="509"/>
      <c r="AC1554" s="509"/>
      <c r="AD1554" s="509"/>
      <c r="AE1554" s="509"/>
      <c r="AF1554" s="509"/>
    </row>
    <row r="1555" spans="1:32" s="504" customFormat="1" ht="15.75" customHeight="1">
      <c r="B1555" s="1155" t="s">
        <v>505</v>
      </c>
      <c r="C1555" s="1154"/>
      <c r="D1555" s="1159" t="s">
        <v>414</v>
      </c>
      <c r="E1555" s="1148" t="s">
        <v>10</v>
      </c>
      <c r="F1555" s="1147">
        <v>1</v>
      </c>
      <c r="G1555" s="1455"/>
      <c r="H1555" s="1146">
        <f>+G1555*F1555</f>
        <v>0</v>
      </c>
      <c r="I1555" s="509"/>
      <c r="J1555" s="121"/>
      <c r="K1555" s="806"/>
      <c r="L1555" s="509"/>
      <c r="M1555" s="121"/>
      <c r="N1555" s="121"/>
      <c r="O1555" s="510"/>
      <c r="P1555" s="911"/>
      <c r="Q1555" s="911"/>
      <c r="R1555" s="511"/>
      <c r="S1555" s="993"/>
      <c r="T1555" s="993"/>
      <c r="U1555" s="993"/>
      <c r="V1555" s="994"/>
      <c r="W1555" s="509"/>
      <c r="X1555" s="509"/>
      <c r="Y1555" s="509"/>
      <c r="Z1555" s="509"/>
      <c r="AA1555" s="509"/>
      <c r="AB1555" s="509"/>
      <c r="AC1555" s="509"/>
      <c r="AD1555" s="509"/>
      <c r="AE1555" s="509"/>
      <c r="AF1555" s="509"/>
    </row>
    <row r="1556" spans="1:32" s="564" customFormat="1" ht="12.75">
      <c r="B1556" s="1161"/>
      <c r="C1556" s="1160"/>
      <c r="D1556" s="1159"/>
      <c r="E1556" s="1148"/>
      <c r="F1556" s="1147"/>
      <c r="G1556" s="1455"/>
      <c r="H1556" s="1146"/>
      <c r="I1556" s="568"/>
      <c r="J1556" s="786"/>
      <c r="K1556" s="806"/>
      <c r="L1556" s="568"/>
      <c r="M1556" s="786"/>
      <c r="N1556" s="786"/>
      <c r="O1556" s="569"/>
      <c r="P1556" s="912"/>
      <c r="Q1556" s="912"/>
      <c r="R1556" s="569"/>
      <c r="S1556" s="1003"/>
      <c r="T1556" s="1003"/>
      <c r="U1556" s="1003"/>
      <c r="V1556" s="1004"/>
      <c r="W1556" s="568"/>
      <c r="X1556" s="568"/>
      <c r="Y1556" s="568"/>
      <c r="Z1556" s="568"/>
      <c r="AA1556" s="568"/>
      <c r="AB1556" s="568"/>
      <c r="AC1556" s="568"/>
      <c r="AD1556" s="568"/>
    </row>
    <row r="1557" spans="1:32" s="504" customFormat="1" ht="15.75" customHeight="1">
      <c r="B1557" s="1158">
        <f>B1543+0.1</f>
        <v>2.4</v>
      </c>
      <c r="C1557" s="1179"/>
      <c r="D1557" s="1178" t="s">
        <v>680</v>
      </c>
      <c r="E1557" s="1177"/>
      <c r="F1557" s="1147"/>
      <c r="G1557" s="1457"/>
      <c r="H1557" s="1153">
        <f>SUBTOTAL(9,H1558:H1572)</f>
        <v>0</v>
      </c>
      <c r="I1557" s="509"/>
      <c r="J1557" s="121"/>
      <c r="K1557" s="806"/>
      <c r="L1557" s="509"/>
      <c r="M1557" s="121"/>
      <c r="N1557" s="121"/>
      <c r="O1557" s="510"/>
      <c r="P1557" s="911"/>
      <c r="Q1557" s="911"/>
      <c r="R1557" s="511"/>
      <c r="S1557" s="993"/>
      <c r="T1557" s="993"/>
      <c r="U1557" s="993"/>
      <c r="V1557" s="994"/>
      <c r="W1557" s="509"/>
      <c r="X1557" s="509"/>
      <c r="Y1557" s="509"/>
      <c r="Z1557" s="509"/>
      <c r="AA1557" s="509"/>
      <c r="AB1557" s="509"/>
      <c r="AC1557" s="509"/>
      <c r="AD1557" s="509"/>
      <c r="AE1557" s="509"/>
      <c r="AF1557" s="509"/>
    </row>
    <row r="1558" spans="1:32" s="504" customFormat="1" ht="15.75" customHeight="1">
      <c r="B1558" s="1155" t="s">
        <v>573</v>
      </c>
      <c r="C1558" s="1167"/>
      <c r="D1558" s="1151" t="s">
        <v>420</v>
      </c>
      <c r="E1558" s="1148"/>
      <c r="F1558" s="1147"/>
      <c r="G1558" s="1455"/>
      <c r="H1558" s="1153"/>
      <c r="I1558" s="509"/>
      <c r="J1558" s="121"/>
      <c r="K1558" s="806"/>
      <c r="L1558" s="509"/>
      <c r="M1558" s="121"/>
      <c r="N1558" s="121"/>
      <c r="O1558" s="510"/>
      <c r="P1558" s="911"/>
      <c r="Q1558" s="911"/>
      <c r="R1558" s="511"/>
      <c r="S1558" s="993"/>
      <c r="T1558" s="993"/>
      <c r="U1558" s="993"/>
      <c r="V1558" s="994"/>
      <c r="W1558" s="509"/>
      <c r="X1558" s="509"/>
      <c r="Y1558" s="509"/>
      <c r="Z1558" s="509"/>
      <c r="AA1558" s="509"/>
      <c r="AB1558" s="509"/>
      <c r="AC1558" s="509"/>
      <c r="AD1558" s="509"/>
      <c r="AE1558" s="509"/>
      <c r="AF1558" s="509"/>
    </row>
    <row r="1559" spans="1:32" s="504" customFormat="1" ht="15.75" customHeight="1">
      <c r="B1559" s="1150"/>
      <c r="C1559" s="1149" t="s">
        <v>39</v>
      </c>
      <c r="D1559" s="1151" t="s">
        <v>681</v>
      </c>
      <c r="E1559" s="1148" t="s">
        <v>0</v>
      </c>
      <c r="F1559" s="1147">
        <v>22</v>
      </c>
      <c r="G1559" s="1455"/>
      <c r="H1559" s="1146">
        <f>+G1559*F1559</f>
        <v>0</v>
      </c>
      <c r="I1559" s="509"/>
      <c r="J1559" s="121"/>
      <c r="K1559" s="806"/>
      <c r="L1559" s="509"/>
      <c r="M1559" s="121"/>
      <c r="N1559" s="121"/>
      <c r="O1559" s="510"/>
      <c r="P1559" s="911"/>
      <c r="Q1559" s="911"/>
      <c r="R1559" s="511"/>
      <c r="S1559" s="993"/>
      <c r="T1559" s="993"/>
      <c r="U1559" s="993"/>
      <c r="V1559" s="994"/>
      <c r="W1559" s="509"/>
      <c r="X1559" s="509"/>
      <c r="Y1559" s="509"/>
      <c r="Z1559" s="509"/>
      <c r="AA1559" s="509"/>
      <c r="AB1559" s="509"/>
      <c r="AC1559" s="509"/>
      <c r="AD1559" s="509"/>
      <c r="AE1559" s="509"/>
      <c r="AF1559" s="509"/>
    </row>
    <row r="1560" spans="1:32" s="679" customFormat="1" ht="15.75" customHeight="1">
      <c r="B1560" s="1150"/>
      <c r="C1560" s="1149" t="s">
        <v>35</v>
      </c>
      <c r="D1560" s="1151" t="s">
        <v>682</v>
      </c>
      <c r="E1560" s="1148" t="s">
        <v>0</v>
      </c>
      <c r="F1560" s="1147">
        <v>8</v>
      </c>
      <c r="G1560" s="1455"/>
      <c r="H1560" s="1146">
        <f>+G1560*F1560</f>
        <v>0</v>
      </c>
      <c r="I1560" s="526"/>
      <c r="J1560" s="787"/>
      <c r="K1560" s="806"/>
      <c r="L1560" s="526"/>
      <c r="M1560" s="121"/>
      <c r="N1560" s="121"/>
      <c r="O1560" s="260"/>
      <c r="P1560" s="913"/>
      <c r="Q1560" s="913"/>
      <c r="R1560" s="260"/>
      <c r="S1560" s="999"/>
      <c r="T1560" s="999"/>
      <c r="U1560" s="999"/>
      <c r="V1560" s="1000"/>
      <c r="W1560" s="526"/>
      <c r="X1560" s="526"/>
      <c r="Y1560" s="526"/>
      <c r="Z1560" s="526"/>
      <c r="AA1560" s="526"/>
      <c r="AB1560" s="526"/>
      <c r="AC1560" s="526"/>
      <c r="AD1560" s="526"/>
    </row>
    <row r="1561" spans="1:32" s="504" customFormat="1" ht="15.75" customHeight="1">
      <c r="B1561" s="1150"/>
      <c r="C1561" s="1149" t="s">
        <v>203</v>
      </c>
      <c r="D1561" s="1151" t="s">
        <v>683</v>
      </c>
      <c r="E1561" s="1148" t="s">
        <v>0</v>
      </c>
      <c r="F1561" s="1147">
        <v>7</v>
      </c>
      <c r="G1561" s="1455"/>
      <c r="H1561" s="1146">
        <f>+G1561*F1561</f>
        <v>0</v>
      </c>
      <c r="I1561" s="509"/>
      <c r="J1561" s="121"/>
      <c r="K1561" s="806"/>
      <c r="L1561" s="509"/>
      <c r="M1561" s="121"/>
      <c r="N1561" s="121"/>
      <c r="O1561" s="510"/>
      <c r="P1561" s="911"/>
      <c r="Q1561" s="911"/>
      <c r="R1561" s="511"/>
      <c r="S1561" s="993"/>
      <c r="T1561" s="993"/>
      <c r="U1561" s="993"/>
      <c r="V1561" s="994"/>
      <c r="W1561" s="509"/>
      <c r="X1561" s="509"/>
      <c r="Y1561" s="509"/>
      <c r="Z1561" s="509"/>
      <c r="AA1561" s="509"/>
      <c r="AB1561" s="509"/>
      <c r="AC1561" s="509"/>
      <c r="AD1561" s="509"/>
      <c r="AE1561" s="509"/>
      <c r="AF1561" s="509"/>
    </row>
    <row r="1562" spans="1:32" s="504" customFormat="1" ht="15.75" customHeight="1">
      <c r="B1562" s="1175"/>
      <c r="C1562" s="1149" t="s">
        <v>40</v>
      </c>
      <c r="D1562" s="1151" t="s">
        <v>684</v>
      </c>
      <c r="E1562" s="1148" t="s">
        <v>5</v>
      </c>
      <c r="F1562" s="1147">
        <v>2</v>
      </c>
      <c r="G1562" s="1455"/>
      <c r="H1562" s="1146">
        <f>+G1562*F1562</f>
        <v>0</v>
      </c>
      <c r="I1562" s="509"/>
      <c r="J1562" s="121"/>
      <c r="K1562" s="806"/>
      <c r="L1562" s="509"/>
      <c r="M1562" s="121"/>
      <c r="N1562" s="121"/>
      <c r="O1562" s="510"/>
      <c r="P1562" s="911"/>
      <c r="Q1562" s="911"/>
      <c r="R1562" s="511"/>
      <c r="S1562" s="993"/>
      <c r="T1562" s="993"/>
      <c r="U1562" s="993"/>
      <c r="V1562" s="994"/>
      <c r="W1562" s="509"/>
      <c r="X1562" s="509"/>
      <c r="Y1562" s="509"/>
      <c r="Z1562" s="509"/>
      <c r="AA1562" s="509"/>
      <c r="AB1562" s="509"/>
      <c r="AC1562" s="509"/>
      <c r="AD1562" s="509"/>
      <c r="AE1562" s="509"/>
      <c r="AF1562" s="509"/>
    </row>
    <row r="1563" spans="1:32" s="504" customFormat="1" ht="26.25" customHeight="1">
      <c r="B1563" s="1174"/>
      <c r="C1563" s="1173" t="s">
        <v>41</v>
      </c>
      <c r="D1563" s="1172" t="s">
        <v>618</v>
      </c>
      <c r="E1563" s="1171" t="s">
        <v>123</v>
      </c>
      <c r="F1563" s="1170">
        <v>1</v>
      </c>
      <c r="G1563" s="1455"/>
      <c r="H1563" s="1169">
        <f>F1563*G1563</f>
        <v>0</v>
      </c>
      <c r="I1563" s="509"/>
      <c r="J1563" s="121"/>
      <c r="K1563" s="806"/>
      <c r="L1563" s="509"/>
      <c r="M1563" s="121"/>
      <c r="N1563" s="121"/>
      <c r="O1563" s="510"/>
      <c r="P1563" s="911"/>
      <c r="Q1563" s="911"/>
      <c r="R1563" s="511"/>
      <c r="S1563" s="993"/>
      <c r="T1563" s="993"/>
      <c r="U1563" s="993"/>
      <c r="V1563" s="994"/>
      <c r="W1563" s="509"/>
      <c r="X1563" s="509"/>
      <c r="Y1563" s="509"/>
      <c r="Z1563" s="509"/>
      <c r="AA1563" s="509"/>
      <c r="AB1563" s="509"/>
      <c r="AC1563" s="509"/>
      <c r="AD1563" s="509"/>
      <c r="AE1563" s="509"/>
      <c r="AF1563" s="509"/>
    </row>
    <row r="1564" spans="1:32" s="504" customFormat="1" ht="15.75" customHeight="1">
      <c r="B1564" s="1145"/>
      <c r="C1564" s="1168" t="s">
        <v>42</v>
      </c>
      <c r="D1564" s="1151" t="s">
        <v>685</v>
      </c>
      <c r="E1564" s="1148" t="s">
        <v>5</v>
      </c>
      <c r="F1564" s="1147">
        <v>1</v>
      </c>
      <c r="G1564" s="1455"/>
      <c r="H1564" s="1146">
        <f>+G1564*F1564</f>
        <v>0</v>
      </c>
      <c r="I1564" s="509"/>
      <c r="J1564" s="121"/>
      <c r="K1564" s="806"/>
      <c r="L1564" s="509"/>
      <c r="M1564" s="121"/>
      <c r="N1564" s="121"/>
      <c r="O1564" s="510"/>
      <c r="P1564" s="911"/>
      <c r="Q1564" s="911"/>
      <c r="R1564" s="511"/>
      <c r="S1564" s="993"/>
      <c r="T1564" s="993"/>
      <c r="U1564" s="993"/>
      <c r="V1564" s="994"/>
      <c r="W1564" s="509"/>
      <c r="X1564" s="509"/>
      <c r="Y1564" s="509"/>
      <c r="Z1564" s="509"/>
      <c r="AA1564" s="509"/>
      <c r="AB1564" s="509"/>
      <c r="AC1564" s="509"/>
      <c r="AD1564" s="509"/>
      <c r="AE1564" s="509"/>
      <c r="AF1564" s="509"/>
    </row>
    <row r="1565" spans="1:32" s="504" customFormat="1" ht="15.75" customHeight="1">
      <c r="B1565" s="1145"/>
      <c r="C1565" s="1168" t="s">
        <v>43</v>
      </c>
      <c r="D1565" s="1151" t="s">
        <v>686</v>
      </c>
      <c r="E1565" s="1148" t="s">
        <v>5</v>
      </c>
      <c r="F1565" s="1147">
        <v>1</v>
      </c>
      <c r="G1565" s="1455"/>
      <c r="H1565" s="1146">
        <f>+G1565*F1565</f>
        <v>0</v>
      </c>
      <c r="I1565" s="509"/>
      <c r="J1565" s="121"/>
      <c r="K1565" s="806"/>
      <c r="L1565" s="509"/>
      <c r="M1565" s="121"/>
      <c r="N1565" s="121"/>
      <c r="O1565" s="510"/>
      <c r="P1565" s="911"/>
      <c r="Q1565" s="911"/>
      <c r="R1565" s="511"/>
      <c r="S1565" s="993"/>
      <c r="T1565" s="993"/>
      <c r="U1565" s="993"/>
      <c r="V1565" s="994"/>
      <c r="W1565" s="509"/>
      <c r="X1565" s="509"/>
      <c r="Y1565" s="509"/>
      <c r="Z1565" s="509"/>
      <c r="AA1565" s="509"/>
      <c r="AB1565" s="509"/>
      <c r="AC1565" s="509"/>
      <c r="AD1565" s="509"/>
      <c r="AE1565" s="509"/>
      <c r="AF1565" s="509"/>
    </row>
    <row r="1566" spans="1:32" s="546" customFormat="1" ht="12.75">
      <c r="A1566" s="536"/>
      <c r="B1566" s="1145"/>
      <c r="C1566" s="1168" t="s">
        <v>44</v>
      </c>
      <c r="D1566" s="1151" t="s">
        <v>687</v>
      </c>
      <c r="E1566" s="1148" t="s">
        <v>5</v>
      </c>
      <c r="F1566" s="1147">
        <v>1</v>
      </c>
      <c r="G1566" s="1455"/>
      <c r="H1566" s="1146">
        <f>+G1566*F1566</f>
        <v>0</v>
      </c>
      <c r="I1566" s="540"/>
      <c r="J1566" s="121"/>
      <c r="K1566" s="806"/>
      <c r="L1566" s="540"/>
      <c r="M1566" s="121"/>
      <c r="N1566" s="121"/>
      <c r="O1566" s="541"/>
      <c r="P1566" s="911"/>
      <c r="Q1566" s="918"/>
      <c r="R1566" s="543"/>
      <c r="S1566" s="995"/>
      <c r="T1566" s="995"/>
      <c r="U1566" s="995"/>
      <c r="V1566" s="996"/>
      <c r="W1566" s="536"/>
      <c r="X1566" s="536"/>
      <c r="Y1566" s="536"/>
      <c r="Z1566" s="536"/>
      <c r="AA1566" s="536"/>
      <c r="AB1566" s="536"/>
      <c r="AC1566" s="536"/>
      <c r="AD1566" s="536"/>
      <c r="AE1566" s="536"/>
      <c r="AF1566" s="536"/>
    </row>
    <row r="1567" spans="1:32" s="504" customFormat="1" ht="15.75" customHeight="1">
      <c r="B1567" s="1155"/>
      <c r="C1567" s="1167"/>
      <c r="D1567" s="1151"/>
      <c r="E1567" s="1148"/>
      <c r="F1567" s="1147"/>
      <c r="G1567" s="1455"/>
      <c r="H1567" s="1146"/>
      <c r="I1567" s="509"/>
      <c r="J1567" s="121"/>
      <c r="K1567" s="806"/>
      <c r="L1567" s="509"/>
      <c r="M1567" s="121"/>
      <c r="N1567" s="121"/>
      <c r="O1567" s="510"/>
      <c r="P1567" s="911"/>
      <c r="Q1567" s="911"/>
      <c r="R1567" s="511"/>
      <c r="S1567" s="993"/>
      <c r="T1567" s="993"/>
      <c r="U1567" s="993"/>
      <c r="V1567" s="994"/>
      <c r="W1567" s="509"/>
      <c r="X1567" s="509"/>
      <c r="Y1567" s="509"/>
      <c r="Z1567" s="509"/>
      <c r="AA1567" s="509"/>
      <c r="AB1567" s="509"/>
      <c r="AC1567" s="509"/>
      <c r="AD1567" s="509"/>
      <c r="AE1567" s="509"/>
      <c r="AF1567" s="509"/>
    </row>
    <row r="1568" spans="1:32" s="504" customFormat="1" ht="15.75" customHeight="1">
      <c r="B1568" s="1155" t="s">
        <v>576</v>
      </c>
      <c r="C1568" s="1154"/>
      <c r="D1568" s="1151" t="s">
        <v>424</v>
      </c>
      <c r="E1568" s="1148"/>
      <c r="F1568" s="1147"/>
      <c r="G1568" s="1455"/>
      <c r="H1568" s="1153"/>
      <c r="I1568" s="509"/>
      <c r="J1568" s="121"/>
      <c r="K1568" s="806"/>
      <c r="L1568" s="509"/>
      <c r="M1568" s="121"/>
      <c r="N1568" s="121"/>
      <c r="O1568" s="510"/>
      <c r="P1568" s="911"/>
      <c r="Q1568" s="911"/>
      <c r="R1568" s="511"/>
      <c r="S1568" s="993"/>
      <c r="T1568" s="993"/>
      <c r="U1568" s="993"/>
      <c r="V1568" s="994"/>
      <c r="W1568" s="509"/>
      <c r="X1568" s="509"/>
      <c r="Y1568" s="509"/>
      <c r="Z1568" s="509"/>
      <c r="AA1568" s="509"/>
      <c r="AB1568" s="509"/>
      <c r="AC1568" s="509"/>
      <c r="AD1568" s="509"/>
      <c r="AE1568" s="509"/>
      <c r="AF1568" s="509"/>
    </row>
    <row r="1569" spans="2:32" s="504" customFormat="1" ht="15.75" customHeight="1">
      <c r="B1569" s="1150"/>
      <c r="C1569" s="1149" t="s">
        <v>39</v>
      </c>
      <c r="D1569" s="1166" t="s">
        <v>688</v>
      </c>
      <c r="E1569" s="1148" t="s">
        <v>639</v>
      </c>
      <c r="F1569" s="1147">
        <v>22</v>
      </c>
      <c r="G1569" s="1455"/>
      <c r="H1569" s="1146">
        <f>+G1569*F1569</f>
        <v>0</v>
      </c>
      <c r="I1569" s="509"/>
      <c r="J1569" s="121"/>
      <c r="K1569" s="806"/>
      <c r="L1569" s="509"/>
      <c r="M1569" s="121"/>
      <c r="N1569" s="121"/>
      <c r="O1569" s="510"/>
      <c r="P1569" s="911"/>
      <c r="Q1569" s="911"/>
      <c r="R1569" s="511"/>
      <c r="S1569" s="993"/>
      <c r="T1569" s="993"/>
      <c r="U1569" s="993"/>
      <c r="V1569" s="994"/>
      <c r="W1569" s="509"/>
      <c r="X1569" s="509"/>
      <c r="Y1569" s="509"/>
      <c r="Z1569" s="509"/>
      <c r="AA1569" s="509"/>
      <c r="AB1569" s="509"/>
      <c r="AC1569" s="509"/>
      <c r="AD1569" s="509"/>
      <c r="AE1569" s="509"/>
      <c r="AF1569" s="509"/>
    </row>
    <row r="1570" spans="2:32" s="504" customFormat="1" ht="15.75" customHeight="1">
      <c r="B1570" s="1150"/>
      <c r="C1570" s="1149" t="s">
        <v>35</v>
      </c>
      <c r="D1570" s="1165" t="s">
        <v>626</v>
      </c>
      <c r="E1570" s="1164" t="s">
        <v>12</v>
      </c>
      <c r="F1570" s="1163">
        <v>10.01</v>
      </c>
      <c r="G1570" s="1455"/>
      <c r="H1570" s="1146">
        <f>+G1570*F1570</f>
        <v>0</v>
      </c>
      <c r="I1570" s="509"/>
      <c r="J1570" s="121"/>
      <c r="K1570" s="806"/>
      <c r="L1570" s="509"/>
      <c r="M1570" s="121"/>
      <c r="N1570" s="121"/>
      <c r="O1570" s="510"/>
      <c r="P1570" s="911"/>
      <c r="Q1570" s="911"/>
      <c r="R1570" s="511"/>
      <c r="S1570" s="993"/>
      <c r="T1570" s="993"/>
      <c r="U1570" s="993"/>
      <c r="V1570" s="994"/>
      <c r="W1570" s="509"/>
      <c r="X1570" s="509"/>
      <c r="Y1570" s="509"/>
      <c r="Z1570" s="509"/>
      <c r="AA1570" s="509"/>
      <c r="AB1570" s="509"/>
      <c r="AC1570" s="509"/>
      <c r="AD1570" s="509"/>
      <c r="AE1570" s="509"/>
      <c r="AF1570" s="509"/>
    </row>
    <row r="1571" spans="2:32" s="504" customFormat="1" ht="15.75" customHeight="1">
      <c r="B1571" s="1150"/>
      <c r="C1571" s="1154"/>
      <c r="D1571" s="1162"/>
      <c r="E1571" s="1148"/>
      <c r="F1571" s="1147"/>
      <c r="G1571" s="1455"/>
      <c r="H1571" s="1146"/>
      <c r="I1571" s="509"/>
      <c r="J1571" s="121"/>
      <c r="K1571" s="806"/>
      <c r="L1571" s="509"/>
      <c r="M1571" s="121"/>
      <c r="N1571" s="121"/>
      <c r="O1571" s="510"/>
      <c r="P1571" s="911"/>
      <c r="Q1571" s="911"/>
      <c r="R1571" s="511"/>
      <c r="S1571" s="993"/>
      <c r="T1571" s="993"/>
      <c r="U1571" s="993"/>
      <c r="V1571" s="994"/>
      <c r="W1571" s="509"/>
      <c r="X1571" s="509"/>
      <c r="Y1571" s="509"/>
      <c r="Z1571" s="509"/>
      <c r="AA1571" s="509"/>
      <c r="AB1571" s="509"/>
      <c r="AC1571" s="509"/>
      <c r="AD1571" s="509"/>
      <c r="AE1571" s="509"/>
      <c r="AF1571" s="509"/>
    </row>
    <row r="1572" spans="2:32" s="504" customFormat="1" ht="15.75" customHeight="1">
      <c r="B1572" s="1155" t="s">
        <v>577</v>
      </c>
      <c r="C1572" s="1154"/>
      <c r="D1572" s="1159" t="s">
        <v>414</v>
      </c>
      <c r="E1572" s="1148" t="s">
        <v>10</v>
      </c>
      <c r="F1572" s="1147">
        <v>1</v>
      </c>
      <c r="G1572" s="1455"/>
      <c r="H1572" s="1146">
        <f>+G1572*F1572</f>
        <v>0</v>
      </c>
      <c r="I1572" s="509"/>
      <c r="J1572" s="121"/>
      <c r="K1572" s="806"/>
      <c r="L1572" s="509"/>
      <c r="M1572" s="121"/>
      <c r="N1572" s="121"/>
      <c r="O1572" s="510"/>
      <c r="P1572" s="911"/>
      <c r="Q1572" s="911"/>
      <c r="R1572" s="511"/>
      <c r="S1572" s="993"/>
      <c r="T1572" s="993"/>
      <c r="U1572" s="993"/>
      <c r="V1572" s="994"/>
      <c r="W1572" s="509"/>
      <c r="X1572" s="509"/>
      <c r="Y1572" s="509"/>
      <c r="Z1572" s="509"/>
      <c r="AA1572" s="509"/>
      <c r="AB1572" s="509"/>
      <c r="AC1572" s="509"/>
      <c r="AD1572" s="509"/>
      <c r="AE1572" s="509"/>
      <c r="AF1572" s="509"/>
    </row>
    <row r="1573" spans="2:32" s="564" customFormat="1" ht="12.75">
      <c r="B1573" s="1161"/>
      <c r="C1573" s="1160"/>
      <c r="D1573" s="1159"/>
      <c r="E1573" s="1148"/>
      <c r="F1573" s="1147"/>
      <c r="G1573" s="1455"/>
      <c r="H1573" s="1146"/>
      <c r="I1573" s="568"/>
      <c r="J1573" s="786"/>
      <c r="K1573" s="806"/>
      <c r="L1573" s="568"/>
      <c r="M1573" s="786"/>
      <c r="N1573" s="786"/>
      <c r="O1573" s="598"/>
      <c r="P1573" s="912"/>
      <c r="Q1573" s="912"/>
      <c r="R1573" s="569"/>
      <c r="S1573" s="1003"/>
      <c r="T1573" s="1003"/>
      <c r="U1573" s="1003"/>
      <c r="V1573" s="1004"/>
      <c r="W1573" s="568"/>
      <c r="X1573" s="568"/>
      <c r="Y1573" s="568"/>
      <c r="Z1573" s="568"/>
      <c r="AA1573" s="568"/>
      <c r="AB1573" s="568"/>
      <c r="AC1573" s="568"/>
      <c r="AD1573" s="568"/>
      <c r="AE1573" s="568"/>
      <c r="AF1573" s="568"/>
    </row>
    <row r="1574" spans="2:32" s="504" customFormat="1" ht="15.75" customHeight="1">
      <c r="B1574" s="1158">
        <f>B1557+0.1</f>
        <v>2.5</v>
      </c>
      <c r="C1574" s="1157"/>
      <c r="D1574" s="1156" t="s">
        <v>428</v>
      </c>
      <c r="E1574" s="1148"/>
      <c r="F1574" s="1147"/>
      <c r="G1574" s="1455"/>
      <c r="H1574" s="1153">
        <f>SUBTOTAL(9,H1575:H1596)</f>
        <v>0</v>
      </c>
      <c r="I1574" s="509"/>
      <c r="J1574" s="121"/>
      <c r="K1574" s="806"/>
      <c r="L1574" s="509"/>
      <c r="M1574" s="121"/>
      <c r="N1574" s="121"/>
      <c r="O1574" s="510"/>
      <c r="P1574" s="911"/>
      <c r="Q1574" s="911"/>
      <c r="R1574" s="511"/>
      <c r="S1574" s="993"/>
      <c r="T1574" s="993"/>
      <c r="U1574" s="993"/>
      <c r="V1574" s="994"/>
      <c r="W1574" s="509"/>
      <c r="X1574" s="509"/>
      <c r="Y1574" s="509"/>
      <c r="Z1574" s="509"/>
      <c r="AA1574" s="509"/>
      <c r="AB1574" s="509"/>
      <c r="AC1574" s="509"/>
      <c r="AD1574" s="509"/>
      <c r="AE1574" s="509"/>
      <c r="AF1574" s="509"/>
    </row>
    <row r="1575" spans="2:32" s="504" customFormat="1" ht="15.75" customHeight="1">
      <c r="B1575" s="1155" t="s">
        <v>689</v>
      </c>
      <c r="C1575" s="1154"/>
      <c r="D1575" s="1151" t="s">
        <v>420</v>
      </c>
      <c r="E1575" s="1148"/>
      <c r="F1575" s="1147"/>
      <c r="G1575" s="1455"/>
      <c r="H1575" s="1153"/>
      <c r="I1575" s="509"/>
      <c r="J1575" s="121"/>
      <c r="K1575" s="806"/>
      <c r="L1575" s="509"/>
      <c r="M1575" s="121"/>
      <c r="N1575" s="121"/>
      <c r="O1575" s="510"/>
      <c r="P1575" s="911"/>
      <c r="Q1575" s="911"/>
      <c r="R1575" s="511"/>
      <c r="S1575" s="993"/>
      <c r="T1575" s="993"/>
      <c r="U1575" s="993"/>
      <c r="V1575" s="994"/>
      <c r="W1575" s="509"/>
      <c r="X1575" s="509"/>
      <c r="Y1575" s="509"/>
      <c r="Z1575" s="509"/>
      <c r="AA1575" s="509"/>
      <c r="AB1575" s="509"/>
      <c r="AC1575" s="509"/>
      <c r="AD1575" s="509"/>
      <c r="AE1575" s="509"/>
      <c r="AF1575" s="509"/>
    </row>
    <row r="1576" spans="2:32" s="504" customFormat="1" ht="15.75" customHeight="1">
      <c r="B1576" s="1150"/>
      <c r="C1576" s="1149" t="s">
        <v>39</v>
      </c>
      <c r="D1576" s="1151" t="s">
        <v>690</v>
      </c>
      <c r="E1576" s="1148" t="s">
        <v>0</v>
      </c>
      <c r="F1576" s="1147">
        <v>8</v>
      </c>
      <c r="G1576" s="1455"/>
      <c r="H1576" s="1146">
        <f t="shared" ref="H1576:H1587" si="32">+G1576*F1576</f>
        <v>0</v>
      </c>
      <c r="I1576" s="509"/>
      <c r="J1576" s="121"/>
      <c r="K1576" s="806"/>
      <c r="L1576" s="509"/>
      <c r="M1576" s="121"/>
      <c r="N1576" s="121"/>
      <c r="O1576" s="510"/>
      <c r="P1576" s="911"/>
      <c r="Q1576" s="911"/>
      <c r="R1576" s="511"/>
      <c r="S1576" s="993"/>
      <c r="T1576" s="993"/>
      <c r="U1576" s="993"/>
      <c r="V1576" s="994"/>
      <c r="W1576" s="509"/>
      <c r="X1576" s="509"/>
      <c r="Y1576" s="509"/>
      <c r="Z1576" s="509"/>
      <c r="AA1576" s="509"/>
      <c r="AB1576" s="509"/>
      <c r="AC1576" s="509"/>
      <c r="AD1576" s="509"/>
      <c r="AE1576" s="509"/>
      <c r="AF1576" s="509"/>
    </row>
    <row r="1577" spans="2:32" s="509" customFormat="1" ht="15.75" customHeight="1">
      <c r="B1577" s="1150"/>
      <c r="C1577" s="1149" t="s">
        <v>35</v>
      </c>
      <c r="D1577" s="1151" t="s">
        <v>691</v>
      </c>
      <c r="E1577" s="1148" t="s">
        <v>0</v>
      </c>
      <c r="F1577" s="1147">
        <v>27</v>
      </c>
      <c r="G1577" s="1455"/>
      <c r="H1577" s="1146">
        <f t="shared" si="32"/>
        <v>0</v>
      </c>
      <c r="J1577" s="121"/>
      <c r="K1577" s="806"/>
      <c r="M1577" s="121"/>
      <c r="N1577" s="121"/>
      <c r="O1577" s="510"/>
      <c r="P1577" s="911"/>
      <c r="Q1577" s="911"/>
      <c r="R1577" s="511"/>
      <c r="S1577" s="993"/>
      <c r="T1577" s="993"/>
      <c r="U1577" s="993"/>
      <c r="V1577" s="994"/>
    </row>
    <row r="1578" spans="2:32" s="504" customFormat="1" ht="15.75" customHeight="1">
      <c r="B1578" s="1150"/>
      <c r="C1578" s="1149" t="s">
        <v>203</v>
      </c>
      <c r="D1578" s="1143" t="s">
        <v>692</v>
      </c>
      <c r="E1578" s="1148" t="s">
        <v>5</v>
      </c>
      <c r="F1578" s="1147">
        <v>1</v>
      </c>
      <c r="G1578" s="1455"/>
      <c r="H1578" s="1146">
        <f t="shared" si="32"/>
        <v>0</v>
      </c>
      <c r="I1578" s="509"/>
      <c r="J1578" s="121"/>
      <c r="K1578" s="806"/>
      <c r="L1578" s="509"/>
      <c r="M1578" s="121"/>
      <c r="N1578" s="121"/>
      <c r="O1578" s="510"/>
      <c r="P1578" s="911"/>
      <c r="Q1578" s="911"/>
      <c r="R1578" s="511"/>
      <c r="S1578" s="993"/>
      <c r="T1578" s="993"/>
      <c r="U1578" s="993"/>
      <c r="V1578" s="994"/>
      <c r="W1578" s="509"/>
      <c r="X1578" s="509"/>
      <c r="Y1578" s="509"/>
      <c r="Z1578" s="509"/>
      <c r="AA1578" s="509"/>
      <c r="AB1578" s="509"/>
      <c r="AC1578" s="509"/>
      <c r="AD1578" s="509"/>
      <c r="AE1578" s="509"/>
      <c r="AF1578" s="509"/>
    </row>
    <row r="1579" spans="2:32" s="504" customFormat="1" ht="15.75" customHeight="1">
      <c r="B1579" s="1150"/>
      <c r="C1579" s="1149" t="s">
        <v>40</v>
      </c>
      <c r="D1579" s="1143" t="s">
        <v>693</v>
      </c>
      <c r="E1579" s="1148" t="s">
        <v>5</v>
      </c>
      <c r="F1579" s="1147">
        <v>1</v>
      </c>
      <c r="G1579" s="1455"/>
      <c r="H1579" s="1146">
        <f t="shared" si="32"/>
        <v>0</v>
      </c>
      <c r="I1579" s="509"/>
      <c r="J1579" s="121"/>
      <c r="K1579" s="806"/>
      <c r="L1579" s="509"/>
      <c r="M1579" s="121"/>
      <c r="N1579" s="121"/>
      <c r="O1579" s="510"/>
      <c r="P1579" s="911"/>
      <c r="Q1579" s="911"/>
      <c r="R1579" s="511"/>
      <c r="S1579" s="993"/>
      <c r="T1579" s="993"/>
      <c r="U1579" s="993"/>
      <c r="V1579" s="994"/>
      <c r="W1579" s="509"/>
      <c r="X1579" s="509"/>
      <c r="Y1579" s="509"/>
      <c r="Z1579" s="509"/>
      <c r="AA1579" s="509"/>
      <c r="AB1579" s="509"/>
      <c r="AC1579" s="509"/>
      <c r="AD1579" s="509"/>
      <c r="AE1579" s="509"/>
      <c r="AF1579" s="509"/>
    </row>
    <row r="1580" spans="2:32" s="504" customFormat="1" ht="15.75" customHeight="1">
      <c r="B1580" s="1145"/>
      <c r="C1580" s="1144" t="s">
        <v>41</v>
      </c>
      <c r="D1580" s="1143" t="s">
        <v>694</v>
      </c>
      <c r="E1580" s="1140" t="s">
        <v>5</v>
      </c>
      <c r="F1580" s="1139">
        <v>1</v>
      </c>
      <c r="G1580" s="1455"/>
      <c r="H1580" s="1138">
        <f t="shared" si="32"/>
        <v>0</v>
      </c>
      <c r="I1580" s="509"/>
      <c r="J1580" s="121"/>
      <c r="K1580" s="806"/>
      <c r="L1580" s="509"/>
      <c r="M1580" s="121"/>
      <c r="N1580" s="121"/>
      <c r="O1580" s="510"/>
      <c r="P1580" s="911"/>
      <c r="Q1580" s="911"/>
      <c r="R1580" s="511"/>
      <c r="S1580" s="993"/>
      <c r="T1580" s="993"/>
      <c r="U1580" s="993"/>
      <c r="V1580" s="994"/>
      <c r="W1580" s="509"/>
      <c r="X1580" s="509"/>
      <c r="Y1580" s="509"/>
      <c r="Z1580" s="509"/>
      <c r="AA1580" s="509"/>
      <c r="AB1580" s="509"/>
      <c r="AC1580" s="509"/>
      <c r="AD1580" s="509"/>
      <c r="AE1580" s="509"/>
      <c r="AF1580" s="509"/>
    </row>
    <row r="1581" spans="2:32" s="504" customFormat="1" ht="15.75" customHeight="1">
      <c r="B1581" s="1142"/>
      <c r="C1581" s="1141" t="s">
        <v>42</v>
      </c>
      <c r="D1581" s="1143" t="s">
        <v>695</v>
      </c>
      <c r="E1581" s="1140" t="s">
        <v>5</v>
      </c>
      <c r="F1581" s="1139">
        <v>1</v>
      </c>
      <c r="G1581" s="1455"/>
      <c r="H1581" s="1138">
        <f t="shared" si="32"/>
        <v>0</v>
      </c>
      <c r="I1581" s="509"/>
      <c r="J1581" s="121"/>
      <c r="K1581" s="806"/>
      <c r="L1581" s="509"/>
      <c r="M1581" s="121"/>
      <c r="N1581" s="121"/>
      <c r="O1581" s="510"/>
      <c r="P1581" s="911"/>
      <c r="Q1581" s="911"/>
      <c r="R1581" s="511"/>
      <c r="S1581" s="993"/>
      <c r="T1581" s="993"/>
      <c r="U1581" s="993"/>
      <c r="V1581" s="994"/>
      <c r="W1581" s="509"/>
      <c r="X1581" s="509"/>
      <c r="Y1581" s="509"/>
      <c r="Z1581" s="509"/>
      <c r="AA1581" s="509"/>
      <c r="AB1581" s="509"/>
      <c r="AC1581" s="509"/>
      <c r="AD1581" s="509"/>
      <c r="AE1581" s="509"/>
      <c r="AF1581" s="509"/>
    </row>
    <row r="1582" spans="2:32" s="504" customFormat="1" ht="15.75" customHeight="1">
      <c r="B1582" s="1142"/>
      <c r="C1582" s="1141" t="s">
        <v>43</v>
      </c>
      <c r="D1582" s="706" t="s">
        <v>696</v>
      </c>
      <c r="E1582" s="1140" t="s">
        <v>5</v>
      </c>
      <c r="F1582" s="1139">
        <v>1</v>
      </c>
      <c r="G1582" s="1455"/>
      <c r="H1582" s="1138">
        <f t="shared" si="32"/>
        <v>0</v>
      </c>
      <c r="I1582" s="509"/>
      <c r="J1582" s="121"/>
      <c r="K1582" s="806"/>
      <c r="L1582" s="509"/>
      <c r="M1582" s="121"/>
      <c r="N1582" s="121"/>
      <c r="O1582" s="510"/>
      <c r="P1582" s="911"/>
      <c r="Q1582" s="911"/>
      <c r="R1582" s="511"/>
      <c r="S1582" s="993"/>
      <c r="T1582" s="993"/>
      <c r="U1582" s="993"/>
      <c r="V1582" s="994"/>
      <c r="W1582" s="509"/>
      <c r="X1582" s="509"/>
      <c r="Y1582" s="509"/>
      <c r="Z1582" s="509"/>
      <c r="AA1582" s="509"/>
      <c r="AB1582" s="509"/>
      <c r="AC1582" s="509"/>
      <c r="AD1582" s="509"/>
      <c r="AE1582" s="509"/>
      <c r="AF1582" s="509"/>
    </row>
    <row r="1583" spans="2:32" s="504" customFormat="1" ht="15.75" customHeight="1">
      <c r="B1583" s="1142"/>
      <c r="C1583" s="1141" t="s">
        <v>44</v>
      </c>
      <c r="D1583" s="706" t="s">
        <v>697</v>
      </c>
      <c r="E1583" s="1140" t="s">
        <v>5</v>
      </c>
      <c r="F1583" s="1139">
        <v>1</v>
      </c>
      <c r="G1583" s="1455"/>
      <c r="H1583" s="1138">
        <f t="shared" si="32"/>
        <v>0</v>
      </c>
      <c r="I1583" s="509"/>
      <c r="J1583" s="121"/>
      <c r="K1583" s="806"/>
      <c r="L1583" s="509"/>
      <c r="M1583" s="121"/>
      <c r="N1583" s="121"/>
      <c r="O1583" s="510"/>
      <c r="P1583" s="911"/>
      <c r="Q1583" s="911"/>
      <c r="R1583" s="511"/>
      <c r="S1583" s="993"/>
      <c r="T1583" s="993"/>
      <c r="U1583" s="993"/>
      <c r="V1583" s="994"/>
      <c r="W1583" s="509"/>
      <c r="X1583" s="509"/>
      <c r="Y1583" s="509"/>
      <c r="Z1583" s="509"/>
      <c r="AA1583" s="509"/>
      <c r="AB1583" s="509"/>
      <c r="AC1583" s="509"/>
      <c r="AD1583" s="509"/>
      <c r="AE1583" s="509"/>
      <c r="AF1583" s="509"/>
    </row>
    <row r="1584" spans="2:32" s="504" customFormat="1" ht="15.75" customHeight="1">
      <c r="B1584" s="1137"/>
      <c r="C1584" s="1077" t="s">
        <v>45</v>
      </c>
      <c r="D1584" s="706" t="s">
        <v>698</v>
      </c>
      <c r="E1584" s="1140" t="s">
        <v>5</v>
      </c>
      <c r="F1584" s="1139">
        <v>1</v>
      </c>
      <c r="G1584" s="1455"/>
      <c r="H1584" s="1138">
        <f t="shared" si="32"/>
        <v>0</v>
      </c>
      <c r="I1584" s="509"/>
      <c r="J1584" s="121"/>
      <c r="K1584" s="806"/>
      <c r="L1584" s="509"/>
      <c r="M1584" s="121"/>
      <c r="N1584" s="121"/>
      <c r="O1584" s="510"/>
      <c r="P1584" s="911"/>
      <c r="Q1584" s="911"/>
      <c r="R1584" s="511"/>
      <c r="S1584" s="993"/>
      <c r="T1584" s="993"/>
      <c r="U1584" s="993"/>
      <c r="V1584" s="994"/>
      <c r="W1584" s="509"/>
      <c r="X1584" s="509"/>
      <c r="Y1584" s="509"/>
      <c r="Z1584" s="509"/>
      <c r="AA1584" s="509"/>
      <c r="AB1584" s="509"/>
      <c r="AC1584" s="509"/>
      <c r="AD1584" s="509"/>
      <c r="AE1584" s="509"/>
      <c r="AF1584" s="509"/>
    </row>
    <row r="1585" spans="2:32" s="504" customFormat="1" ht="15.75" customHeight="1">
      <c r="B1585" s="1137"/>
      <c r="C1585" s="1077" t="s">
        <v>46</v>
      </c>
      <c r="D1585" s="706" t="s">
        <v>699</v>
      </c>
      <c r="E1585" s="512" t="s">
        <v>5</v>
      </c>
      <c r="F1585" s="596">
        <v>3</v>
      </c>
      <c r="G1585" s="1455"/>
      <c r="H1585" s="581">
        <f t="shared" si="32"/>
        <v>0</v>
      </c>
      <c r="I1585" s="509"/>
      <c r="J1585" s="121"/>
      <c r="K1585" s="806"/>
      <c r="L1585" s="509"/>
      <c r="M1585" s="121"/>
      <c r="N1585" s="121"/>
      <c r="O1585" s="510"/>
      <c r="P1585" s="911"/>
      <c r="Q1585" s="911"/>
      <c r="R1585" s="511"/>
      <c r="S1585" s="993"/>
      <c r="T1585" s="993"/>
      <c r="U1585" s="993"/>
      <c r="V1585" s="994"/>
      <c r="W1585" s="509"/>
      <c r="X1585" s="509"/>
      <c r="Y1585" s="509"/>
      <c r="Z1585" s="509"/>
      <c r="AA1585" s="509"/>
      <c r="AB1585" s="509"/>
      <c r="AC1585" s="509"/>
      <c r="AD1585" s="509"/>
      <c r="AE1585" s="509"/>
      <c r="AF1585" s="509"/>
    </row>
    <row r="1586" spans="2:32" s="504" customFormat="1" ht="15.75" customHeight="1">
      <c r="B1586" s="1136"/>
      <c r="C1586" s="1077" t="s">
        <v>47</v>
      </c>
      <c r="D1586" s="706" t="s">
        <v>700</v>
      </c>
      <c r="E1586" s="512" t="s">
        <v>5</v>
      </c>
      <c r="F1586" s="596">
        <v>1</v>
      </c>
      <c r="G1586" s="1455"/>
      <c r="H1586" s="581">
        <f t="shared" si="32"/>
        <v>0</v>
      </c>
      <c r="I1586" s="509"/>
      <c r="J1586" s="121"/>
      <c r="K1586" s="806"/>
      <c r="L1586" s="509"/>
      <c r="M1586" s="121"/>
      <c r="N1586" s="121"/>
      <c r="O1586" s="510"/>
      <c r="P1586" s="911"/>
      <c r="Q1586" s="911"/>
      <c r="R1586" s="511"/>
      <c r="S1586" s="993"/>
      <c r="T1586" s="993"/>
      <c r="U1586" s="993"/>
      <c r="V1586" s="994"/>
      <c r="W1586" s="509"/>
      <c r="X1586" s="509"/>
      <c r="Y1586" s="509"/>
      <c r="Z1586" s="509"/>
      <c r="AA1586" s="509"/>
      <c r="AB1586" s="509"/>
      <c r="AC1586" s="509"/>
      <c r="AD1586" s="509"/>
      <c r="AE1586" s="509"/>
      <c r="AF1586" s="509"/>
    </row>
    <row r="1587" spans="2:32" s="504" customFormat="1" ht="15.75" customHeight="1">
      <c r="B1587" s="1136"/>
      <c r="C1587" s="1077" t="s">
        <v>48</v>
      </c>
      <c r="D1587" s="706" t="s">
        <v>701</v>
      </c>
      <c r="E1587" s="512" t="s">
        <v>15</v>
      </c>
      <c r="F1587" s="596">
        <v>1</v>
      </c>
      <c r="G1587" s="1455"/>
      <c r="H1587" s="581">
        <f t="shared" si="32"/>
        <v>0</v>
      </c>
      <c r="I1587" s="509"/>
      <c r="J1587" s="121"/>
      <c r="K1587" s="806"/>
      <c r="L1587" s="509"/>
      <c r="M1587" s="121"/>
      <c r="N1587" s="121"/>
      <c r="O1587" s="510"/>
      <c r="P1587" s="911"/>
      <c r="Q1587" s="911"/>
      <c r="R1587" s="511"/>
      <c r="S1587" s="993"/>
      <c r="T1587" s="993"/>
      <c r="U1587" s="993"/>
      <c r="V1587" s="994"/>
      <c r="W1587" s="509"/>
      <c r="X1587" s="509"/>
      <c r="Y1587" s="509"/>
      <c r="Z1587" s="509"/>
      <c r="AA1587" s="509"/>
      <c r="AB1587" s="509"/>
      <c r="AC1587" s="509"/>
      <c r="AD1587" s="509"/>
      <c r="AE1587" s="509"/>
      <c r="AF1587" s="509"/>
    </row>
    <row r="1588" spans="2:32" s="504" customFormat="1" ht="15.75" customHeight="1">
      <c r="B1588" s="1135"/>
      <c r="C1588" s="1134" t="s">
        <v>823</v>
      </c>
      <c r="D1588" s="706" t="s">
        <v>702</v>
      </c>
      <c r="E1588" s="512" t="s">
        <v>5</v>
      </c>
      <c r="F1588" s="596">
        <v>1</v>
      </c>
      <c r="G1588" s="1455"/>
      <c r="H1588" s="581">
        <f>G1588*F1588</f>
        <v>0</v>
      </c>
      <c r="I1588" s="509"/>
      <c r="J1588" s="121"/>
      <c r="K1588" s="806"/>
      <c r="L1588" s="509"/>
      <c r="M1588" s="121"/>
      <c r="N1588" s="121"/>
      <c r="O1588" s="510"/>
      <c r="P1588" s="911"/>
      <c r="Q1588" s="911"/>
      <c r="R1588" s="511"/>
      <c r="S1588" s="993"/>
      <c r="T1588" s="993"/>
      <c r="U1588" s="993"/>
      <c r="V1588" s="994"/>
      <c r="W1588" s="509"/>
      <c r="X1588" s="509"/>
      <c r="Y1588" s="509"/>
      <c r="Z1588" s="509"/>
      <c r="AA1588" s="509"/>
      <c r="AB1588" s="509"/>
      <c r="AC1588" s="509"/>
      <c r="AD1588" s="509"/>
      <c r="AE1588" s="509"/>
      <c r="AF1588" s="509"/>
    </row>
    <row r="1589" spans="2:32" s="504" customFormat="1" ht="15.75" customHeight="1">
      <c r="B1589" s="1124"/>
      <c r="C1589" s="1114" t="s">
        <v>827</v>
      </c>
      <c r="D1589" s="706" t="s">
        <v>703</v>
      </c>
      <c r="E1589" s="512" t="s">
        <v>5</v>
      </c>
      <c r="F1589" s="596">
        <v>1</v>
      </c>
      <c r="G1589" s="1455"/>
      <c r="H1589" s="581">
        <f>+G1589*F1589</f>
        <v>0</v>
      </c>
      <c r="I1589" s="509"/>
      <c r="J1589" s="121"/>
      <c r="K1589" s="806"/>
      <c r="L1589" s="509"/>
      <c r="M1589" s="121"/>
      <c r="N1589" s="121"/>
      <c r="O1589" s="510"/>
      <c r="P1589" s="911"/>
      <c r="Q1589" s="911"/>
      <c r="R1589" s="511"/>
      <c r="S1589" s="993"/>
      <c r="T1589" s="993"/>
      <c r="U1589" s="993"/>
      <c r="V1589" s="994"/>
      <c r="W1589" s="509"/>
      <c r="X1589" s="509"/>
      <c r="Y1589" s="509"/>
      <c r="Z1589" s="509"/>
      <c r="AA1589" s="509"/>
      <c r="AB1589" s="509"/>
      <c r="AC1589" s="509"/>
      <c r="AD1589" s="509"/>
      <c r="AE1589" s="509"/>
      <c r="AF1589" s="509"/>
    </row>
    <row r="1590" spans="2:32" s="504" customFormat="1" ht="15.75" customHeight="1">
      <c r="B1590" s="593"/>
      <c r="C1590" s="1114" t="s">
        <v>828</v>
      </c>
      <c r="D1590" s="706" t="s">
        <v>704</v>
      </c>
      <c r="E1590" s="512" t="s">
        <v>5</v>
      </c>
      <c r="F1590" s="596">
        <v>1</v>
      </c>
      <c r="G1590" s="1455"/>
      <c r="H1590" s="581">
        <f>+G1590*F1590</f>
        <v>0</v>
      </c>
      <c r="I1590" s="509"/>
      <c r="J1590" s="121"/>
      <c r="K1590" s="806"/>
      <c r="L1590" s="509"/>
      <c r="M1590" s="121"/>
      <c r="N1590" s="121"/>
      <c r="O1590" s="510"/>
      <c r="P1590" s="911"/>
      <c r="Q1590" s="911"/>
      <c r="R1590" s="511"/>
      <c r="S1590" s="993"/>
      <c r="T1590" s="993"/>
      <c r="U1590" s="993"/>
      <c r="V1590" s="994"/>
      <c r="W1590" s="509"/>
      <c r="X1590" s="509"/>
      <c r="Y1590" s="509"/>
      <c r="Z1590" s="509"/>
      <c r="AA1590" s="509"/>
      <c r="AB1590" s="509"/>
      <c r="AC1590" s="509"/>
      <c r="AD1590" s="509"/>
      <c r="AE1590" s="509"/>
      <c r="AF1590" s="509"/>
    </row>
    <row r="1591" spans="2:32" s="504" customFormat="1" ht="15.75" customHeight="1">
      <c r="B1591" s="593"/>
      <c r="C1591" s="1114"/>
      <c r="D1591" s="707"/>
      <c r="E1591" s="512"/>
      <c r="F1591" s="596"/>
      <c r="G1591" s="1455"/>
      <c r="H1591" s="581"/>
      <c r="I1591" s="509"/>
      <c r="J1591" s="121"/>
      <c r="K1591" s="806"/>
      <c r="L1591" s="509"/>
      <c r="M1591" s="121"/>
      <c r="N1591" s="121"/>
      <c r="O1591" s="510"/>
      <c r="P1591" s="911"/>
      <c r="Q1591" s="911"/>
      <c r="R1591" s="511"/>
      <c r="S1591" s="993"/>
      <c r="T1591" s="993"/>
      <c r="U1591" s="993"/>
      <c r="V1591" s="994"/>
      <c r="W1591" s="509"/>
      <c r="X1591" s="509"/>
      <c r="Y1591" s="509"/>
      <c r="Z1591" s="509"/>
      <c r="AA1591" s="509"/>
      <c r="AB1591" s="509"/>
      <c r="AC1591" s="509"/>
      <c r="AD1591" s="509"/>
      <c r="AE1591" s="509"/>
      <c r="AF1591" s="509"/>
    </row>
    <row r="1592" spans="2:32" s="504" customFormat="1" ht="15.75" customHeight="1">
      <c r="B1592" s="593" t="s">
        <v>705</v>
      </c>
      <c r="C1592" s="1114"/>
      <c r="D1592" s="1035" t="s">
        <v>424</v>
      </c>
      <c r="E1592" s="512"/>
      <c r="F1592" s="596"/>
      <c r="G1592" s="1455"/>
      <c r="H1592" s="677"/>
      <c r="I1592" s="509"/>
      <c r="J1592" s="121"/>
      <c r="K1592" s="806"/>
      <c r="L1592" s="509"/>
      <c r="M1592" s="121"/>
      <c r="N1592" s="121"/>
      <c r="O1592" s="510"/>
      <c r="P1592" s="911"/>
      <c r="Q1592" s="911"/>
      <c r="R1592" s="511"/>
      <c r="S1592" s="993"/>
      <c r="T1592" s="993"/>
      <c r="U1592" s="993"/>
      <c r="V1592" s="994"/>
      <c r="W1592" s="509"/>
      <c r="X1592" s="509"/>
      <c r="Y1592" s="509"/>
      <c r="Z1592" s="509"/>
      <c r="AA1592" s="509"/>
      <c r="AB1592" s="509"/>
      <c r="AC1592" s="509"/>
      <c r="AD1592" s="509"/>
      <c r="AE1592" s="509"/>
      <c r="AF1592" s="509"/>
    </row>
    <row r="1593" spans="2:32" s="504" customFormat="1" ht="15.75" customHeight="1">
      <c r="B1593" s="1124"/>
      <c r="C1593" s="1116" t="s">
        <v>39</v>
      </c>
      <c r="D1593" s="1044" t="s">
        <v>706</v>
      </c>
      <c r="E1593" s="512" t="s">
        <v>639</v>
      </c>
      <c r="F1593" s="596">
        <v>35</v>
      </c>
      <c r="G1593" s="1455"/>
      <c r="H1593" s="581">
        <f>+G1593*F1593</f>
        <v>0</v>
      </c>
      <c r="I1593" s="509"/>
      <c r="J1593" s="121"/>
      <c r="K1593" s="806"/>
      <c r="L1593" s="509"/>
      <c r="M1593" s="121"/>
      <c r="N1593" s="121"/>
      <c r="O1593" s="510"/>
      <c r="P1593" s="911"/>
      <c r="Q1593" s="911"/>
      <c r="R1593" s="511"/>
      <c r="S1593" s="993"/>
      <c r="T1593" s="993"/>
      <c r="U1593" s="993"/>
      <c r="V1593" s="994"/>
      <c r="W1593" s="509"/>
      <c r="X1593" s="509"/>
      <c r="Y1593" s="509"/>
      <c r="Z1593" s="509"/>
      <c r="AA1593" s="509"/>
      <c r="AB1593" s="509"/>
      <c r="AC1593" s="509"/>
      <c r="AD1593" s="509"/>
      <c r="AE1593" s="509"/>
      <c r="AF1593" s="509"/>
    </row>
    <row r="1594" spans="2:32" s="504" customFormat="1" ht="15.75" customHeight="1">
      <c r="B1594" s="1124"/>
      <c r="C1594" s="1116" t="s">
        <v>35</v>
      </c>
      <c r="D1594" s="1032" t="s">
        <v>707</v>
      </c>
      <c r="E1594" s="566" t="s">
        <v>12</v>
      </c>
      <c r="F1594" s="1030">
        <v>9.69</v>
      </c>
      <c r="G1594" s="1455"/>
      <c r="H1594" s="581">
        <f>+G1594*F1594</f>
        <v>0</v>
      </c>
      <c r="I1594" s="509"/>
      <c r="J1594" s="121"/>
      <c r="K1594" s="806"/>
      <c r="L1594" s="509"/>
      <c r="M1594" s="121"/>
      <c r="N1594" s="121"/>
      <c r="O1594" s="510"/>
      <c r="P1594" s="911"/>
      <c r="Q1594" s="911"/>
      <c r="R1594" s="511"/>
      <c r="S1594" s="993"/>
      <c r="T1594" s="993"/>
      <c r="U1594" s="993"/>
      <c r="V1594" s="994"/>
      <c r="W1594" s="509"/>
      <c r="X1594" s="509"/>
      <c r="Y1594" s="509"/>
      <c r="Z1594" s="509"/>
      <c r="AA1594" s="509"/>
      <c r="AB1594" s="509"/>
      <c r="AC1594" s="509"/>
      <c r="AD1594" s="509"/>
      <c r="AE1594" s="509"/>
      <c r="AF1594" s="509"/>
    </row>
    <row r="1595" spans="2:32" s="504" customFormat="1" ht="15.75" customHeight="1">
      <c r="B1595" s="1124"/>
      <c r="C1595" s="1114"/>
      <c r="D1595" s="1035"/>
      <c r="E1595" s="512"/>
      <c r="F1595" s="596"/>
      <c r="G1595" s="1455"/>
      <c r="H1595" s="581"/>
      <c r="I1595" s="509"/>
      <c r="J1595" s="121"/>
      <c r="K1595" s="806"/>
      <c r="L1595" s="509"/>
      <c r="M1595" s="121"/>
      <c r="N1595" s="121"/>
      <c r="O1595" s="510"/>
      <c r="P1595" s="911"/>
      <c r="Q1595" s="911"/>
      <c r="R1595" s="511"/>
      <c r="S1595" s="993"/>
      <c r="T1595" s="993"/>
      <c r="U1595" s="993"/>
      <c r="V1595" s="994"/>
      <c r="W1595" s="509"/>
      <c r="X1595" s="509"/>
      <c r="Y1595" s="509"/>
      <c r="Z1595" s="509"/>
      <c r="AA1595" s="509"/>
      <c r="AB1595" s="509"/>
      <c r="AC1595" s="509"/>
      <c r="AD1595" s="509"/>
      <c r="AE1595" s="509"/>
      <c r="AF1595" s="509"/>
    </row>
    <row r="1596" spans="2:32" s="504" customFormat="1" ht="15.75" customHeight="1">
      <c r="B1596" s="593" t="s">
        <v>708</v>
      </c>
      <c r="C1596" s="1114"/>
      <c r="D1596" s="1122" t="s">
        <v>414</v>
      </c>
      <c r="E1596" s="512" t="s">
        <v>10</v>
      </c>
      <c r="F1596" s="596">
        <v>1</v>
      </c>
      <c r="G1596" s="1455"/>
      <c r="H1596" s="581">
        <f>+G1596*F1596</f>
        <v>0</v>
      </c>
      <c r="I1596" s="509"/>
      <c r="J1596" s="121"/>
      <c r="K1596" s="806"/>
      <c r="L1596" s="509"/>
      <c r="M1596" s="121"/>
      <c r="N1596" s="121"/>
      <c r="O1596" s="510"/>
      <c r="P1596" s="911"/>
      <c r="Q1596" s="911"/>
      <c r="R1596" s="511"/>
      <c r="S1596" s="993"/>
      <c r="T1596" s="993"/>
      <c r="U1596" s="993"/>
      <c r="V1596" s="994"/>
      <c r="W1596" s="509"/>
      <c r="X1596" s="509"/>
      <c r="Y1596" s="509"/>
      <c r="Z1596" s="509"/>
      <c r="AA1596" s="509"/>
      <c r="AB1596" s="509"/>
      <c r="AC1596" s="509"/>
      <c r="AD1596" s="509"/>
      <c r="AE1596" s="509"/>
      <c r="AF1596" s="509"/>
    </row>
    <row r="1597" spans="2:32" s="504" customFormat="1" ht="15.75" customHeight="1">
      <c r="B1597" s="638"/>
      <c r="C1597" s="1041"/>
      <c r="D1597" s="1122"/>
      <c r="E1597" s="512"/>
      <c r="F1597" s="596"/>
      <c r="G1597" s="1455"/>
      <c r="H1597" s="581"/>
      <c r="I1597" s="509"/>
      <c r="J1597" s="121"/>
      <c r="K1597" s="806"/>
      <c r="L1597" s="509"/>
      <c r="M1597" s="121"/>
      <c r="N1597" s="121"/>
      <c r="O1597" s="510"/>
      <c r="P1597" s="911"/>
      <c r="Q1597" s="911"/>
      <c r="R1597" s="511"/>
      <c r="S1597" s="993"/>
      <c r="T1597" s="993"/>
      <c r="U1597" s="993"/>
      <c r="V1597" s="994"/>
      <c r="W1597" s="509"/>
      <c r="X1597" s="509"/>
      <c r="Y1597" s="509"/>
      <c r="Z1597" s="509"/>
      <c r="AA1597" s="509"/>
      <c r="AB1597" s="509"/>
      <c r="AC1597" s="509"/>
      <c r="AD1597" s="509"/>
      <c r="AE1597" s="509"/>
      <c r="AF1597" s="509"/>
    </row>
    <row r="1598" spans="2:32" s="599" customFormat="1" ht="15.75" customHeight="1">
      <c r="B1598" s="1124"/>
      <c r="C1598" s="1123"/>
      <c r="D1598" s="1122"/>
      <c r="E1598" s="512"/>
      <c r="F1598" s="708"/>
      <c r="G1598" s="1459"/>
      <c r="H1598" s="709"/>
      <c r="I1598" s="602"/>
      <c r="J1598" s="789"/>
      <c r="K1598" s="806"/>
      <c r="L1598" s="602"/>
      <c r="M1598" s="121"/>
      <c r="N1598" s="121"/>
      <c r="O1598" s="603"/>
      <c r="P1598" s="916"/>
      <c r="Q1598" s="916"/>
      <c r="R1598" s="604"/>
      <c r="S1598" s="1007"/>
      <c r="T1598" s="1007"/>
      <c r="U1598" s="1007"/>
      <c r="V1598" s="1008"/>
      <c r="W1598" s="602"/>
      <c r="X1598" s="602"/>
      <c r="Y1598" s="602"/>
      <c r="Z1598" s="602"/>
      <c r="AA1598" s="602"/>
      <c r="AB1598" s="602"/>
      <c r="AC1598" s="602"/>
      <c r="AD1598" s="602"/>
      <c r="AE1598" s="602"/>
      <c r="AF1598" s="602"/>
    </row>
    <row r="1599" spans="2:32" s="504" customFormat="1" ht="15.75" customHeight="1">
      <c r="B1599" s="625"/>
      <c r="C1599" s="1101"/>
      <c r="D1599" s="1100" t="s">
        <v>111</v>
      </c>
      <c r="E1599" s="626"/>
      <c r="F1599" s="627"/>
      <c r="G1599" s="1434"/>
      <c r="H1599" s="628">
        <f>SUBTOTAL(9,H1600:H1713)</f>
        <v>0</v>
      </c>
      <c r="I1599" s="509"/>
      <c r="J1599" s="121"/>
      <c r="K1599" s="806"/>
      <c r="L1599" s="509"/>
      <c r="M1599" s="121"/>
      <c r="N1599" s="121"/>
      <c r="O1599" s="511"/>
      <c r="P1599" s="911"/>
      <c r="Q1599" s="911"/>
      <c r="R1599" s="511"/>
      <c r="S1599" s="993"/>
      <c r="T1599" s="993"/>
      <c r="U1599" s="993"/>
      <c r="V1599" s="994"/>
      <c r="W1599" s="509"/>
      <c r="X1599" s="509"/>
      <c r="Y1599" s="509"/>
      <c r="Z1599" s="509"/>
      <c r="AA1599" s="509"/>
      <c r="AB1599" s="509"/>
      <c r="AC1599" s="509"/>
      <c r="AD1599" s="509"/>
      <c r="AE1599" s="509"/>
      <c r="AF1599" s="509"/>
    </row>
    <row r="1600" spans="2:32" s="504" customFormat="1" ht="15.75" customHeight="1">
      <c r="B1600" s="629">
        <v>1</v>
      </c>
      <c r="C1600" s="1133"/>
      <c r="D1600" s="1066" t="s">
        <v>450</v>
      </c>
      <c r="E1600" s="669"/>
      <c r="F1600" s="669"/>
      <c r="G1600" s="1454"/>
      <c r="H1600" s="1063">
        <f>SUBTOTAL(9,H1601:H1637)</f>
        <v>0</v>
      </c>
      <c r="I1600" s="509"/>
      <c r="J1600" s="121"/>
      <c r="K1600" s="806"/>
      <c r="L1600" s="509"/>
      <c r="M1600" s="121"/>
      <c r="N1600" s="121"/>
      <c r="O1600" s="511"/>
      <c r="P1600" s="911"/>
      <c r="Q1600" s="911"/>
      <c r="R1600" s="511"/>
      <c r="S1600" s="993"/>
      <c r="T1600" s="993"/>
      <c r="U1600" s="993"/>
      <c r="V1600" s="994"/>
      <c r="W1600" s="509"/>
      <c r="X1600" s="509"/>
      <c r="Y1600" s="509"/>
      <c r="Z1600" s="509"/>
      <c r="AA1600" s="509"/>
      <c r="AB1600" s="509"/>
      <c r="AC1600" s="509"/>
      <c r="AD1600" s="509"/>
      <c r="AE1600" s="509"/>
      <c r="AF1600" s="509"/>
    </row>
    <row r="1601" spans="1:32" s="6" customFormat="1" ht="18" customHeight="1">
      <c r="A1601" s="672"/>
      <c r="B1601" s="503"/>
      <c r="C1601" s="1095"/>
      <c r="D1601" s="1094" t="s">
        <v>606</v>
      </c>
      <c r="E1601" s="498"/>
      <c r="F1601" s="596"/>
      <c r="G1601" s="1455"/>
      <c r="H1601" s="1093"/>
      <c r="I1601" s="15"/>
      <c r="J1601" s="779"/>
      <c r="K1601" s="806"/>
      <c r="L1601" s="673"/>
      <c r="M1601" s="123"/>
      <c r="N1601" s="375"/>
      <c r="P1601" s="882"/>
      <c r="Q1601" s="882"/>
      <c r="S1601" s="983"/>
      <c r="T1601" s="983"/>
      <c r="U1601" s="983"/>
      <c r="V1601" s="983"/>
    </row>
    <row r="1602" spans="1:32" s="546" customFormat="1" ht="15.75" customHeight="1">
      <c r="A1602" s="536"/>
      <c r="B1602" s="523">
        <f>B1600+0.1</f>
        <v>1.1000000000000001</v>
      </c>
      <c r="C1602" s="1092"/>
      <c r="D1602" s="1121" t="s">
        <v>607</v>
      </c>
      <c r="E1602" s="674"/>
      <c r="F1602" s="675"/>
      <c r="G1602" s="1456"/>
      <c r="H1602" s="1078">
        <f>SUBTOTAL(9,H1603:H1612)</f>
        <v>0</v>
      </c>
      <c r="I1602" s="540"/>
      <c r="J1602" s="121"/>
      <c r="K1602" s="806"/>
      <c r="L1602" s="540"/>
      <c r="M1602" s="121"/>
      <c r="N1602" s="121"/>
      <c r="O1602" s="541"/>
      <c r="P1602" s="911"/>
      <c r="Q1602" s="918"/>
      <c r="R1602" s="543"/>
      <c r="S1602" s="995"/>
      <c r="T1602" s="995"/>
      <c r="U1602" s="995"/>
      <c r="V1602" s="996"/>
      <c r="W1602" s="676"/>
      <c r="X1602" s="536"/>
      <c r="Y1602" s="536"/>
      <c r="Z1602" s="536"/>
      <c r="AA1602" s="536"/>
      <c r="AB1602" s="536"/>
      <c r="AC1602" s="536"/>
      <c r="AD1602" s="536"/>
      <c r="AE1602" s="536"/>
      <c r="AF1602" s="536"/>
    </row>
    <row r="1603" spans="1:32" s="504" customFormat="1" ht="15.75" customHeight="1">
      <c r="B1603" s="522" t="s">
        <v>286</v>
      </c>
      <c r="C1603" s="1114"/>
      <c r="D1603" s="1035" t="s">
        <v>420</v>
      </c>
      <c r="E1603" s="512"/>
      <c r="F1603" s="596"/>
      <c r="G1603" s="1455"/>
      <c r="H1603" s="677"/>
      <c r="I1603" s="509"/>
      <c r="J1603" s="121"/>
      <c r="K1603" s="806"/>
      <c r="L1603" s="509"/>
      <c r="M1603" s="121"/>
      <c r="N1603" s="121"/>
      <c r="O1603" s="510"/>
      <c r="P1603" s="911"/>
      <c r="Q1603" s="911"/>
      <c r="R1603" s="511"/>
      <c r="S1603" s="993"/>
      <c r="T1603" s="993"/>
      <c r="U1603" s="993"/>
      <c r="V1603" s="994"/>
      <c r="W1603" s="509"/>
      <c r="X1603" s="509"/>
      <c r="Y1603" s="509"/>
      <c r="Z1603" s="509"/>
      <c r="AA1603" s="509"/>
      <c r="AB1603" s="509"/>
      <c r="AC1603" s="509"/>
      <c r="AD1603" s="509"/>
      <c r="AE1603" s="509"/>
      <c r="AF1603" s="509"/>
    </row>
    <row r="1604" spans="1:32" s="504" customFormat="1" ht="15.75" customHeight="1">
      <c r="B1604" s="1125"/>
      <c r="C1604" s="1116" t="s">
        <v>39</v>
      </c>
      <c r="D1604" s="1035" t="s">
        <v>825</v>
      </c>
      <c r="E1604" s="512" t="s">
        <v>5</v>
      </c>
      <c r="F1604" s="596">
        <v>4</v>
      </c>
      <c r="G1604" s="1455"/>
      <c r="H1604" s="581">
        <f>F1604*G1604</f>
        <v>0</v>
      </c>
      <c r="I1604" s="509"/>
      <c r="J1604" s="121"/>
      <c r="K1604" s="806"/>
      <c r="L1604" s="509"/>
      <c r="M1604" s="121"/>
      <c r="N1604" s="121"/>
      <c r="O1604" s="510"/>
      <c r="P1604" s="911"/>
      <c r="Q1604" s="911"/>
      <c r="R1604" s="511"/>
      <c r="S1604" s="993"/>
      <c r="T1604" s="993"/>
      <c r="U1604" s="993"/>
      <c r="V1604" s="994"/>
      <c r="W1604" s="509"/>
      <c r="X1604" s="509"/>
      <c r="Y1604" s="509"/>
      <c r="Z1604" s="509"/>
      <c r="AA1604" s="509"/>
      <c r="AB1604" s="509"/>
      <c r="AC1604" s="509"/>
      <c r="AD1604" s="509"/>
      <c r="AE1604" s="509"/>
      <c r="AF1604" s="509"/>
    </row>
    <row r="1605" spans="1:32" s="504" customFormat="1" ht="15.75" customHeight="1">
      <c r="B1605" s="1125"/>
      <c r="C1605" s="1116" t="s">
        <v>35</v>
      </c>
      <c r="D1605" s="1035" t="s">
        <v>610</v>
      </c>
      <c r="E1605" s="512"/>
      <c r="F1605" s="596"/>
      <c r="G1605" s="1455"/>
      <c r="H1605" s="581"/>
      <c r="I1605" s="509"/>
      <c r="J1605" s="121"/>
      <c r="K1605" s="806"/>
      <c r="L1605" s="509"/>
      <c r="M1605" s="121"/>
      <c r="N1605" s="121"/>
      <c r="O1605" s="510"/>
      <c r="P1605" s="911"/>
      <c r="Q1605" s="911"/>
      <c r="R1605" s="511"/>
      <c r="S1605" s="993"/>
      <c r="T1605" s="993"/>
      <c r="U1605" s="993"/>
      <c r="V1605" s="994"/>
      <c r="W1605" s="509"/>
      <c r="X1605" s="509"/>
      <c r="Y1605" s="509"/>
      <c r="Z1605" s="509"/>
      <c r="AA1605" s="509"/>
      <c r="AB1605" s="509"/>
      <c r="AC1605" s="509"/>
      <c r="AD1605" s="509"/>
      <c r="AE1605" s="509"/>
      <c r="AF1605" s="509"/>
    </row>
    <row r="1606" spans="1:32" s="504" customFormat="1" ht="15.75" customHeight="1">
      <c r="B1606" s="1125"/>
      <c r="C1606" s="1114"/>
      <c r="D1606" s="1035" t="s">
        <v>824</v>
      </c>
      <c r="E1606" s="512" t="s">
        <v>0</v>
      </c>
      <c r="F1606" s="596">
        <v>4</v>
      </c>
      <c r="G1606" s="1455"/>
      <c r="H1606" s="581">
        <f>F1606*G1606</f>
        <v>0</v>
      </c>
      <c r="I1606" s="509"/>
      <c r="J1606" s="121"/>
      <c r="K1606" s="806"/>
      <c r="L1606" s="509"/>
      <c r="M1606" s="121"/>
      <c r="N1606" s="121"/>
      <c r="O1606" s="510"/>
      <c r="P1606" s="911"/>
      <c r="Q1606" s="911"/>
      <c r="R1606" s="511"/>
      <c r="S1606" s="993"/>
      <c r="T1606" s="993"/>
      <c r="U1606" s="993"/>
      <c r="V1606" s="994"/>
      <c r="W1606" s="509"/>
      <c r="X1606" s="509"/>
      <c r="Y1606" s="509"/>
      <c r="Z1606" s="509"/>
      <c r="AA1606" s="509"/>
      <c r="AB1606" s="509"/>
      <c r="AC1606" s="509"/>
      <c r="AD1606" s="509"/>
      <c r="AE1606" s="509"/>
      <c r="AF1606" s="509"/>
    </row>
    <row r="1607" spans="1:32" s="504" customFormat="1" ht="15.75" customHeight="1">
      <c r="B1607" s="1125"/>
      <c r="C1607" s="1114"/>
      <c r="D1607" s="1035" t="s">
        <v>611</v>
      </c>
      <c r="E1607" s="512" t="s">
        <v>0</v>
      </c>
      <c r="F1607" s="596">
        <v>4</v>
      </c>
      <c r="G1607" s="1455"/>
      <c r="H1607" s="581">
        <f>F1607*G1607</f>
        <v>0</v>
      </c>
      <c r="I1607" s="509"/>
      <c r="J1607" s="121"/>
      <c r="K1607" s="806"/>
      <c r="L1607" s="509"/>
      <c r="M1607" s="121"/>
      <c r="N1607" s="121"/>
      <c r="O1607" s="510"/>
      <c r="P1607" s="911"/>
      <c r="Q1607" s="911"/>
      <c r="R1607" s="511"/>
      <c r="S1607" s="993"/>
      <c r="T1607" s="993"/>
      <c r="U1607" s="993"/>
      <c r="V1607" s="994"/>
      <c r="W1607" s="509"/>
      <c r="X1607" s="509"/>
      <c r="Y1607" s="509"/>
      <c r="Z1607" s="509"/>
      <c r="AA1607" s="509"/>
      <c r="AB1607" s="509"/>
      <c r="AC1607" s="509"/>
      <c r="AD1607" s="509"/>
      <c r="AE1607" s="509"/>
      <c r="AF1607" s="509"/>
    </row>
    <row r="1608" spans="1:32" s="504" customFormat="1" ht="15.75" customHeight="1">
      <c r="B1608" s="1125"/>
      <c r="C1608" s="1114"/>
      <c r="D1608" s="1035" t="s">
        <v>612</v>
      </c>
      <c r="E1608" s="512" t="s">
        <v>0</v>
      </c>
      <c r="F1608" s="596">
        <v>4</v>
      </c>
      <c r="G1608" s="1455"/>
      <c r="H1608" s="581">
        <f>F1608*G1608</f>
        <v>0</v>
      </c>
      <c r="I1608" s="509"/>
      <c r="J1608" s="121"/>
      <c r="K1608" s="806"/>
      <c r="L1608" s="509"/>
      <c r="M1608" s="121"/>
      <c r="N1608" s="121"/>
      <c r="O1608" s="510"/>
      <c r="P1608" s="911"/>
      <c r="Q1608" s="911"/>
      <c r="R1608" s="511"/>
      <c r="S1608" s="993"/>
      <c r="T1608" s="993"/>
      <c r="U1608" s="993"/>
      <c r="V1608" s="994"/>
      <c r="W1608" s="509"/>
      <c r="X1608" s="509"/>
      <c r="Y1608" s="509"/>
      <c r="Z1608" s="509"/>
      <c r="AA1608" s="509"/>
      <c r="AB1608" s="509"/>
      <c r="AC1608" s="509"/>
      <c r="AD1608" s="509"/>
      <c r="AE1608" s="509"/>
      <c r="AF1608" s="509"/>
    </row>
    <row r="1609" spans="1:32" s="504" customFormat="1" ht="15.75" customHeight="1">
      <c r="B1609" s="678"/>
      <c r="C1609" s="1019"/>
      <c r="D1609" s="1088"/>
      <c r="E1609" s="512"/>
      <c r="F1609" s="596"/>
      <c r="G1609" s="1455"/>
      <c r="H1609" s="1080"/>
      <c r="I1609" s="509"/>
      <c r="J1609" s="121"/>
      <c r="K1609" s="806"/>
      <c r="L1609" s="509"/>
      <c r="M1609" s="121"/>
      <c r="N1609" s="121"/>
      <c r="O1609" s="510"/>
      <c r="P1609" s="911"/>
      <c r="Q1609" s="911"/>
      <c r="R1609" s="511"/>
      <c r="S1609" s="993"/>
      <c r="T1609" s="993"/>
      <c r="U1609" s="993"/>
      <c r="V1609" s="994"/>
      <c r="W1609" s="509"/>
      <c r="X1609" s="509"/>
      <c r="Y1609" s="509"/>
      <c r="Z1609" s="509"/>
      <c r="AA1609" s="509"/>
      <c r="AB1609" s="509"/>
      <c r="AC1609" s="509"/>
      <c r="AD1609" s="509"/>
      <c r="AE1609" s="509"/>
      <c r="AF1609" s="509"/>
    </row>
    <row r="1610" spans="1:32" s="504" customFormat="1" ht="15.75" customHeight="1">
      <c r="B1610" s="522" t="s">
        <v>297</v>
      </c>
      <c r="C1610" s="1114"/>
      <c r="D1610" s="1028" t="s">
        <v>424</v>
      </c>
      <c r="E1610" s="512"/>
      <c r="F1610" s="710"/>
      <c r="G1610" s="1455"/>
      <c r="H1610" s="677"/>
      <c r="I1610" s="509"/>
      <c r="J1610" s="121"/>
      <c r="K1610" s="806"/>
      <c r="L1610" s="509"/>
      <c r="M1610" s="121"/>
      <c r="N1610" s="121"/>
      <c r="O1610" s="510"/>
      <c r="P1610" s="911"/>
      <c r="Q1610" s="911"/>
      <c r="R1610" s="511"/>
      <c r="S1610" s="993"/>
      <c r="T1610" s="993"/>
      <c r="U1610" s="993"/>
      <c r="V1610" s="994"/>
      <c r="W1610" s="509"/>
      <c r="X1610" s="509"/>
      <c r="Y1610" s="509"/>
      <c r="Z1610" s="509"/>
      <c r="AA1610" s="509"/>
      <c r="AB1610" s="509"/>
      <c r="AC1610" s="509"/>
      <c r="AD1610" s="509"/>
      <c r="AE1610" s="509"/>
      <c r="AF1610" s="509"/>
    </row>
    <row r="1611" spans="1:32" s="546" customFormat="1" ht="15.75" customHeight="1">
      <c r="A1611" s="536"/>
      <c r="B1611" s="522"/>
      <c r="C1611" s="1116" t="s">
        <v>39</v>
      </c>
      <c r="D1611" s="1053" t="s">
        <v>613</v>
      </c>
      <c r="E1611" s="566" t="s">
        <v>12</v>
      </c>
      <c r="F1611" s="1132">
        <v>184.94300000000001</v>
      </c>
      <c r="G1611" s="1455"/>
      <c r="H1611" s="1080">
        <f>F1611*G1611</f>
        <v>0</v>
      </c>
      <c r="I1611" s="540"/>
      <c r="J1611" s="121"/>
      <c r="K1611" s="806"/>
      <c r="L1611" s="540"/>
      <c r="M1611" s="121"/>
      <c r="N1611" s="121"/>
      <c r="O1611" s="541"/>
      <c r="P1611" s="911"/>
      <c r="Q1611" s="918"/>
      <c r="R1611" s="543"/>
      <c r="S1611" s="995"/>
      <c r="T1611" s="995"/>
      <c r="U1611" s="995"/>
      <c r="V1611" s="996"/>
      <c r="W1611" s="536"/>
      <c r="X1611" s="536"/>
      <c r="Y1611" s="536"/>
      <c r="Z1611" s="536"/>
      <c r="AA1611" s="536"/>
      <c r="AB1611" s="536"/>
      <c r="AC1611" s="536"/>
      <c r="AD1611" s="536"/>
      <c r="AE1611" s="536"/>
      <c r="AF1611" s="536"/>
    </row>
    <row r="1612" spans="1:32" s="679" customFormat="1" ht="15.75" customHeight="1">
      <c r="B1612" s="593"/>
      <c r="C1612" s="1116" t="s">
        <v>35</v>
      </c>
      <c r="D1612" s="1053" t="s">
        <v>614</v>
      </c>
      <c r="E1612" s="566" t="s">
        <v>12</v>
      </c>
      <c r="F1612" s="1132">
        <v>184.94300000000001</v>
      </c>
      <c r="G1612" s="1455"/>
      <c r="H1612" s="1080">
        <f>F1612*G1612</f>
        <v>0</v>
      </c>
      <c r="I1612" s="526"/>
      <c r="J1612" s="787"/>
      <c r="K1612" s="806"/>
      <c r="L1612" s="526"/>
      <c r="M1612" s="121"/>
      <c r="N1612" s="121"/>
      <c r="O1612" s="680"/>
      <c r="P1612" s="913"/>
      <c r="Q1612" s="913"/>
      <c r="R1612" s="260"/>
      <c r="S1612" s="999"/>
      <c r="T1612" s="999"/>
      <c r="U1612" s="999"/>
      <c r="V1612" s="1000"/>
      <c r="W1612" s="526"/>
      <c r="X1612" s="526"/>
      <c r="Y1612" s="526"/>
      <c r="Z1612" s="526"/>
      <c r="AA1612" s="526"/>
      <c r="AB1612" s="526"/>
      <c r="AC1612" s="526"/>
      <c r="AD1612" s="526"/>
      <c r="AE1612" s="526"/>
      <c r="AF1612" s="526"/>
    </row>
    <row r="1613" spans="1:32" s="558" customFormat="1" ht="12.75">
      <c r="A1613" s="547"/>
      <c r="B1613" s="638"/>
      <c r="C1613" s="1041"/>
      <c r="D1613" s="1051"/>
      <c r="E1613" s="512"/>
      <c r="F1613" s="596"/>
      <c r="G1613" s="1455"/>
      <c r="H1613" s="1080"/>
      <c r="I1613" s="552"/>
      <c r="J1613" s="786"/>
      <c r="K1613" s="806"/>
      <c r="L1613" s="552"/>
      <c r="M1613" s="786"/>
      <c r="N1613" s="786"/>
      <c r="O1613" s="553"/>
      <c r="P1613" s="912"/>
      <c r="Q1613" s="919"/>
      <c r="R1613" s="555"/>
      <c r="S1613" s="997"/>
      <c r="T1613" s="997"/>
      <c r="U1613" s="997"/>
      <c r="V1613" s="998"/>
      <c r="W1613" s="547"/>
      <c r="X1613" s="547"/>
      <c r="Y1613" s="547"/>
      <c r="Z1613" s="547"/>
      <c r="AA1613" s="547"/>
      <c r="AB1613" s="547"/>
      <c r="AC1613" s="547"/>
      <c r="AD1613" s="547"/>
      <c r="AE1613" s="547"/>
      <c r="AF1613" s="547"/>
    </row>
    <row r="1614" spans="1:32" s="558" customFormat="1" ht="12.75">
      <c r="A1614" s="547"/>
      <c r="B1614" s="523">
        <f>B1600+0.1</f>
        <v>1.1000000000000001</v>
      </c>
      <c r="C1614" s="1092"/>
      <c r="D1614" s="1091" t="s">
        <v>615</v>
      </c>
      <c r="E1614" s="674"/>
      <c r="F1614" s="675"/>
      <c r="G1614" s="1456"/>
      <c r="H1614" s="1078">
        <f>SUBTOTAL(9,H1615:H1621)</f>
        <v>0</v>
      </c>
      <c r="I1614" s="552"/>
      <c r="J1614" s="786"/>
      <c r="K1614" s="806"/>
      <c r="L1614" s="552"/>
      <c r="M1614" s="786"/>
      <c r="N1614" s="786"/>
      <c r="O1614" s="553"/>
      <c r="P1614" s="912"/>
      <c r="Q1614" s="919"/>
      <c r="R1614" s="555"/>
      <c r="S1614" s="997"/>
      <c r="T1614" s="997"/>
      <c r="U1614" s="997"/>
      <c r="V1614" s="998"/>
      <c r="W1614" s="547"/>
      <c r="X1614" s="547"/>
      <c r="Y1614" s="547"/>
      <c r="Z1614" s="547"/>
      <c r="AA1614" s="547"/>
      <c r="AB1614" s="547"/>
      <c r="AC1614" s="547"/>
      <c r="AD1614" s="547"/>
      <c r="AE1614" s="547"/>
      <c r="AF1614" s="547"/>
    </row>
    <row r="1615" spans="1:32" s="546" customFormat="1" ht="15.75" customHeight="1">
      <c r="A1615" s="536"/>
      <c r="B1615" s="522" t="s">
        <v>416</v>
      </c>
      <c r="C1615" s="1114"/>
      <c r="D1615" s="1035" t="s">
        <v>420</v>
      </c>
      <c r="E1615" s="512"/>
      <c r="F1615" s="596"/>
      <c r="G1615" s="1455"/>
      <c r="H1615" s="677"/>
      <c r="I1615" s="540"/>
      <c r="J1615" s="121"/>
      <c r="K1615" s="806"/>
      <c r="L1615" s="540"/>
      <c r="M1615" s="121"/>
      <c r="N1615" s="121"/>
      <c r="O1615" s="541"/>
      <c r="P1615" s="911"/>
      <c r="Q1615" s="918"/>
      <c r="R1615" s="543"/>
      <c r="S1615" s="995"/>
      <c r="T1615" s="995"/>
      <c r="U1615" s="995"/>
      <c r="V1615" s="996"/>
      <c r="W1615" s="536"/>
      <c r="X1615" s="536"/>
      <c r="Y1615" s="536"/>
      <c r="Z1615" s="536"/>
      <c r="AA1615" s="536"/>
      <c r="AB1615" s="536"/>
      <c r="AC1615" s="536"/>
      <c r="AD1615" s="536"/>
      <c r="AE1615" s="536"/>
      <c r="AF1615" s="536"/>
    </row>
    <row r="1616" spans="1:32" s="546" customFormat="1" ht="15.75" customHeight="1">
      <c r="A1616" s="536"/>
      <c r="B1616" s="593"/>
      <c r="C1616" s="1116" t="s">
        <v>39</v>
      </c>
      <c r="D1616" s="1088" t="s">
        <v>709</v>
      </c>
      <c r="E1616" s="589" t="s">
        <v>123</v>
      </c>
      <c r="F1616" s="596">
        <v>5</v>
      </c>
      <c r="G1616" s="1455"/>
      <c r="H1616" s="1080">
        <f>F1616*G1616</f>
        <v>0</v>
      </c>
      <c r="I1616" s="540"/>
      <c r="J1616" s="121"/>
      <c r="K1616" s="806"/>
      <c r="L1616" s="540"/>
      <c r="M1616" s="121"/>
      <c r="N1616" s="121"/>
      <c r="O1616" s="541"/>
      <c r="P1616" s="911"/>
      <c r="Q1616" s="918"/>
      <c r="R1616" s="543"/>
      <c r="S1616" s="995"/>
      <c r="T1616" s="995"/>
      <c r="U1616" s="995"/>
      <c r="V1616" s="996"/>
      <c r="W1616" s="536"/>
      <c r="X1616" s="536"/>
      <c r="Y1616" s="536"/>
      <c r="Z1616" s="536"/>
      <c r="AA1616" s="536"/>
      <c r="AB1616" s="536"/>
      <c r="AC1616" s="536"/>
      <c r="AD1616" s="536"/>
      <c r="AE1616" s="536"/>
      <c r="AF1616" s="536"/>
    </row>
    <row r="1617" spans="1:32" s="504" customFormat="1" ht="15.75" customHeight="1">
      <c r="B1617" s="1120"/>
      <c r="C1617" s="1116" t="s">
        <v>35</v>
      </c>
      <c r="D1617" s="1035" t="s">
        <v>422</v>
      </c>
      <c r="E1617" s="589" t="s">
        <v>123</v>
      </c>
      <c r="F1617" s="1085">
        <v>1</v>
      </c>
      <c r="G1617" s="1455"/>
      <c r="H1617" s="592">
        <f>F1617*G1617</f>
        <v>0</v>
      </c>
      <c r="I1617" s="509"/>
      <c r="J1617" s="121"/>
      <c r="K1617" s="806"/>
      <c r="L1617" s="509"/>
      <c r="M1617" s="121"/>
      <c r="N1617" s="121"/>
      <c r="O1617" s="510"/>
      <c r="P1617" s="911"/>
      <c r="Q1617" s="911"/>
      <c r="R1617" s="511"/>
      <c r="S1617" s="993"/>
      <c r="T1617" s="993"/>
      <c r="U1617" s="993"/>
      <c r="V1617" s="994"/>
      <c r="W1617" s="509"/>
      <c r="X1617" s="509"/>
      <c r="Y1617" s="509"/>
      <c r="Z1617" s="509"/>
      <c r="AA1617" s="509"/>
      <c r="AB1617" s="509"/>
      <c r="AC1617" s="509"/>
      <c r="AD1617" s="509"/>
      <c r="AE1617" s="509"/>
      <c r="AF1617" s="509"/>
    </row>
    <row r="1618" spans="1:32" s="546" customFormat="1" ht="15.75" customHeight="1">
      <c r="A1618" s="536"/>
      <c r="B1618" s="1115"/>
      <c r="C1618" s="1114"/>
      <c r="D1618" s="1028"/>
      <c r="E1618" s="512"/>
      <c r="F1618" s="596"/>
      <c r="G1618" s="1455"/>
      <c r="H1618" s="581"/>
      <c r="I1618" s="540"/>
      <c r="J1618" s="121"/>
      <c r="K1618" s="806"/>
      <c r="L1618" s="540"/>
      <c r="M1618" s="121"/>
      <c r="N1618" s="121"/>
      <c r="O1618" s="541"/>
      <c r="P1618" s="911"/>
      <c r="Q1618" s="918"/>
      <c r="R1618" s="543"/>
      <c r="S1618" s="995"/>
      <c r="T1618" s="995"/>
      <c r="U1618" s="995"/>
      <c r="V1618" s="996"/>
      <c r="W1618" s="536"/>
      <c r="X1618" s="536"/>
      <c r="Y1618" s="536"/>
      <c r="Z1618" s="536"/>
      <c r="AA1618" s="536"/>
      <c r="AB1618" s="536"/>
      <c r="AC1618" s="536"/>
      <c r="AD1618" s="536"/>
      <c r="AE1618" s="536"/>
      <c r="AF1618" s="536"/>
    </row>
    <row r="1619" spans="1:32" s="546" customFormat="1" ht="15.75" customHeight="1">
      <c r="A1619" s="536"/>
      <c r="B1619" s="522" t="s">
        <v>623</v>
      </c>
      <c r="C1619" s="1113"/>
      <c r="D1619" s="1028" t="s">
        <v>424</v>
      </c>
      <c r="E1619" s="512"/>
      <c r="F1619" s="689"/>
      <c r="G1619" s="1455"/>
      <c r="H1619" s="677"/>
      <c r="I1619" s="540"/>
      <c r="J1619" s="121"/>
      <c r="K1619" s="806"/>
      <c r="L1619" s="540"/>
      <c r="M1619" s="121"/>
      <c r="N1619" s="121"/>
      <c r="O1619" s="541"/>
      <c r="P1619" s="911"/>
      <c r="Q1619" s="918"/>
      <c r="R1619" s="543"/>
      <c r="S1619" s="995"/>
      <c r="T1619" s="995"/>
      <c r="U1619" s="995"/>
      <c r="V1619" s="996"/>
      <c r="W1619" s="536"/>
      <c r="X1619" s="536"/>
      <c r="Y1619" s="536"/>
      <c r="Z1619" s="536"/>
      <c r="AA1619" s="536"/>
      <c r="AB1619" s="536"/>
      <c r="AC1619" s="536"/>
      <c r="AD1619" s="536"/>
      <c r="AE1619" s="536"/>
      <c r="AF1619" s="536"/>
    </row>
    <row r="1620" spans="1:32" s="504" customFormat="1" ht="15.75" customHeight="1">
      <c r="B1620" s="638"/>
      <c r="C1620" s="1116" t="s">
        <v>39</v>
      </c>
      <c r="D1620" s="1082" t="s">
        <v>625</v>
      </c>
      <c r="E1620" s="498" t="s">
        <v>12</v>
      </c>
      <c r="F1620" s="596">
        <v>201.28</v>
      </c>
      <c r="G1620" s="1455"/>
      <c r="H1620" s="1080">
        <f>F1620*G1620</f>
        <v>0</v>
      </c>
      <c r="I1620" s="509"/>
      <c r="J1620" s="121"/>
      <c r="K1620" s="806"/>
      <c r="L1620" s="509"/>
      <c r="M1620" s="121"/>
      <c r="N1620" s="121"/>
      <c r="O1620" s="511"/>
      <c r="P1620" s="911"/>
      <c r="Q1620" s="911"/>
      <c r="R1620" s="511"/>
      <c r="S1620" s="993"/>
      <c r="T1620" s="993"/>
      <c r="U1620" s="993"/>
      <c r="V1620" s="994"/>
      <c r="W1620" s="509"/>
      <c r="X1620" s="509"/>
      <c r="Y1620" s="509"/>
      <c r="Z1620" s="509"/>
      <c r="AA1620" s="509"/>
      <c r="AB1620" s="509"/>
      <c r="AC1620" s="509"/>
      <c r="AD1620" s="509"/>
      <c r="AE1620" s="509"/>
      <c r="AF1620" s="509"/>
    </row>
    <row r="1621" spans="1:32" s="679" customFormat="1" ht="15.75" customHeight="1">
      <c r="B1621" s="682"/>
      <c r="C1621" s="1116" t="s">
        <v>35</v>
      </c>
      <c r="D1621" s="1082" t="s">
        <v>626</v>
      </c>
      <c r="E1621" s="566" t="s">
        <v>12</v>
      </c>
      <c r="F1621" s="1118">
        <v>11.34</v>
      </c>
      <c r="G1621" s="1455"/>
      <c r="H1621" s="1080">
        <f>F1621*G1621</f>
        <v>0</v>
      </c>
      <c r="I1621" s="526"/>
      <c r="J1621" s="787"/>
      <c r="K1621" s="806"/>
      <c r="L1621" s="526"/>
      <c r="M1621" s="121"/>
      <c r="N1621" s="121"/>
      <c r="O1621" s="680"/>
      <c r="P1621" s="913"/>
      <c r="Q1621" s="913"/>
      <c r="R1621" s="260"/>
      <c r="S1621" s="999"/>
      <c r="T1621" s="999"/>
      <c r="U1621" s="999"/>
      <c r="V1621" s="1000"/>
      <c r="W1621" s="526"/>
      <c r="X1621" s="526"/>
      <c r="Y1621" s="526"/>
      <c r="Z1621" s="526"/>
      <c r="AA1621" s="526"/>
      <c r="AB1621" s="526"/>
      <c r="AC1621" s="526"/>
      <c r="AD1621" s="526"/>
      <c r="AE1621" s="526"/>
      <c r="AF1621" s="526"/>
    </row>
    <row r="1622" spans="1:32" s="688" customFormat="1" ht="12.75">
      <c r="A1622" s="684"/>
      <c r="B1622" s="638"/>
      <c r="C1622" s="1041"/>
      <c r="D1622" s="1051"/>
      <c r="E1622" s="512"/>
      <c r="F1622" s="1117"/>
      <c r="G1622" s="1455"/>
      <c r="H1622" s="1080"/>
      <c r="I1622" s="685"/>
      <c r="J1622" s="123"/>
      <c r="K1622" s="806"/>
      <c r="L1622" s="685"/>
      <c r="M1622" s="123"/>
      <c r="N1622" s="123"/>
      <c r="O1622" s="686"/>
      <c r="P1622" s="914"/>
      <c r="Q1622" s="920"/>
      <c r="R1622" s="687"/>
      <c r="S1622" s="1001"/>
      <c r="T1622" s="1001"/>
      <c r="U1622" s="1001"/>
      <c r="V1622" s="1002"/>
      <c r="W1622" s="684"/>
      <c r="X1622" s="684"/>
      <c r="Y1622" s="684"/>
      <c r="Z1622" s="684"/>
      <c r="AA1622" s="684"/>
      <c r="AB1622" s="684"/>
      <c r="AC1622" s="684"/>
      <c r="AD1622" s="684"/>
      <c r="AE1622" s="684"/>
      <c r="AF1622" s="684"/>
    </row>
    <row r="1623" spans="1:32" s="558" customFormat="1" ht="12.75">
      <c r="A1623" s="547"/>
      <c r="B1623" s="523">
        <f>B1614+0.1</f>
        <v>1.2</v>
      </c>
      <c r="C1623" s="1049"/>
      <c r="D1623" s="1048" t="s">
        <v>628</v>
      </c>
      <c r="E1623" s="512"/>
      <c r="F1623" s="1079"/>
      <c r="G1623" s="1455"/>
      <c r="H1623" s="1078">
        <f>SUBTOTAL(9,H1624:H1636)</f>
        <v>0</v>
      </c>
      <c r="I1623" s="552"/>
      <c r="J1623" s="786"/>
      <c r="K1623" s="806"/>
      <c r="L1623" s="552"/>
      <c r="M1623" s="786"/>
      <c r="N1623" s="786"/>
      <c r="O1623" s="553"/>
      <c r="P1623" s="912"/>
      <c r="Q1623" s="919"/>
      <c r="R1623" s="555"/>
      <c r="S1623" s="997"/>
      <c r="T1623" s="997"/>
      <c r="U1623" s="997"/>
      <c r="V1623" s="998"/>
      <c r="W1623" s="547"/>
      <c r="X1623" s="547"/>
      <c r="Y1623" s="547"/>
      <c r="Z1623" s="547"/>
      <c r="AA1623" s="547"/>
      <c r="AB1623" s="547"/>
      <c r="AC1623" s="547"/>
      <c r="AD1623" s="547"/>
      <c r="AE1623" s="547"/>
      <c r="AF1623" s="547"/>
    </row>
    <row r="1624" spans="1:32" s="546" customFormat="1" ht="15.75" customHeight="1">
      <c r="A1624" s="536"/>
      <c r="B1624" s="522" t="s">
        <v>419</v>
      </c>
      <c r="C1624" s="1015"/>
      <c r="D1624" s="1035" t="s">
        <v>420</v>
      </c>
      <c r="E1624" s="512"/>
      <c r="F1624" s="596"/>
      <c r="G1624" s="1455"/>
      <c r="H1624" s="677"/>
      <c r="I1624" s="540"/>
      <c r="J1624" s="121"/>
      <c r="K1624" s="806"/>
      <c r="L1624" s="540"/>
      <c r="M1624" s="121"/>
      <c r="N1624" s="121"/>
      <c r="O1624" s="541"/>
      <c r="P1624" s="911"/>
      <c r="Q1624" s="918"/>
      <c r="R1624" s="543"/>
      <c r="S1624" s="995"/>
      <c r="T1624" s="995"/>
      <c r="U1624" s="995"/>
      <c r="V1624" s="996"/>
      <c r="W1624" s="536"/>
      <c r="X1624" s="536"/>
      <c r="Y1624" s="536"/>
      <c r="Z1624" s="536"/>
      <c r="AA1624" s="536"/>
      <c r="AB1624" s="536"/>
      <c r="AC1624" s="536"/>
      <c r="AD1624" s="536"/>
      <c r="AE1624" s="536"/>
      <c r="AF1624" s="536"/>
    </row>
    <row r="1625" spans="1:32" s="504" customFormat="1" ht="15.75" customHeight="1">
      <c r="B1625" s="593"/>
      <c r="C1625" s="1116" t="s">
        <v>39</v>
      </c>
      <c r="D1625" s="1035" t="s">
        <v>629</v>
      </c>
      <c r="E1625" s="512" t="s">
        <v>0</v>
      </c>
      <c r="F1625" s="1030">
        <v>27</v>
      </c>
      <c r="G1625" s="1455"/>
      <c r="H1625" s="581">
        <f t="shared" ref="H1625:H1631" si="33">+G1625*F1625</f>
        <v>0</v>
      </c>
      <c r="I1625" s="509"/>
      <c r="J1625" s="121"/>
      <c r="K1625" s="806"/>
      <c r="L1625" s="509"/>
      <c r="M1625" s="121"/>
      <c r="N1625" s="121"/>
      <c r="O1625" s="511"/>
      <c r="P1625" s="911"/>
      <c r="Q1625" s="911"/>
      <c r="R1625" s="511"/>
      <c r="S1625" s="993"/>
      <c r="T1625" s="993"/>
      <c r="U1625" s="993"/>
      <c r="V1625" s="994"/>
      <c r="W1625" s="509"/>
      <c r="X1625" s="509"/>
      <c r="Y1625" s="509"/>
      <c r="Z1625" s="509"/>
      <c r="AA1625" s="509"/>
      <c r="AB1625" s="509"/>
      <c r="AC1625" s="509"/>
      <c r="AD1625" s="509"/>
    </row>
    <row r="1626" spans="1:32" s="504" customFormat="1" ht="15.75" customHeight="1">
      <c r="B1626" s="593"/>
      <c r="C1626" s="1116" t="s">
        <v>35</v>
      </c>
      <c r="D1626" s="1035" t="s">
        <v>630</v>
      </c>
      <c r="E1626" s="512" t="s">
        <v>0</v>
      </c>
      <c r="F1626" s="1030">
        <v>2</v>
      </c>
      <c r="G1626" s="1455"/>
      <c r="H1626" s="581">
        <f t="shared" si="33"/>
        <v>0</v>
      </c>
      <c r="I1626" s="509"/>
      <c r="J1626" s="121"/>
      <c r="K1626" s="806"/>
      <c r="L1626" s="509"/>
      <c r="M1626" s="121"/>
      <c r="N1626" s="121"/>
      <c r="O1626" s="510"/>
      <c r="P1626" s="911"/>
      <c r="Q1626" s="911"/>
      <c r="R1626" s="511"/>
      <c r="S1626" s="993"/>
      <c r="T1626" s="993"/>
      <c r="U1626" s="993"/>
      <c r="V1626" s="994"/>
      <c r="W1626" s="509"/>
      <c r="X1626" s="509"/>
      <c r="Y1626" s="509"/>
      <c r="Z1626" s="509"/>
      <c r="AA1626" s="509"/>
      <c r="AB1626" s="509"/>
      <c r="AC1626" s="509"/>
      <c r="AD1626" s="509"/>
      <c r="AE1626" s="509"/>
      <c r="AF1626" s="509"/>
    </row>
    <row r="1627" spans="1:32" s="504" customFormat="1" ht="15.75" customHeight="1">
      <c r="B1627" s="593"/>
      <c r="C1627" s="1116" t="s">
        <v>203</v>
      </c>
      <c r="D1627" s="1035" t="s">
        <v>631</v>
      </c>
      <c r="E1627" s="512" t="s">
        <v>0</v>
      </c>
      <c r="F1627" s="1030">
        <v>2</v>
      </c>
      <c r="G1627" s="1455"/>
      <c r="H1627" s="581">
        <f t="shared" si="33"/>
        <v>0</v>
      </c>
      <c r="I1627" s="509"/>
      <c r="J1627" s="121"/>
      <c r="K1627" s="806"/>
      <c r="L1627" s="509"/>
      <c r="M1627" s="121"/>
      <c r="N1627" s="121"/>
      <c r="O1627" s="511"/>
      <c r="P1627" s="911"/>
      <c r="Q1627" s="911"/>
      <c r="R1627" s="511"/>
      <c r="S1627" s="993"/>
      <c r="T1627" s="993"/>
      <c r="U1627" s="993"/>
      <c r="V1627" s="994"/>
      <c r="W1627" s="509"/>
      <c r="X1627" s="509"/>
      <c r="Y1627" s="509"/>
      <c r="Z1627" s="509"/>
      <c r="AA1627" s="509"/>
      <c r="AB1627" s="509"/>
      <c r="AC1627" s="509"/>
      <c r="AD1627" s="509"/>
    </row>
    <row r="1628" spans="1:32" s="504" customFormat="1" ht="15.75" customHeight="1">
      <c r="B1628" s="593"/>
      <c r="C1628" s="1116" t="s">
        <v>40</v>
      </c>
      <c r="D1628" s="1035" t="s">
        <v>632</v>
      </c>
      <c r="E1628" s="512" t="s">
        <v>0</v>
      </c>
      <c r="F1628" s="1030">
        <v>2</v>
      </c>
      <c r="G1628" s="1455"/>
      <c r="H1628" s="581">
        <f t="shared" si="33"/>
        <v>0</v>
      </c>
      <c r="I1628" s="509"/>
      <c r="J1628" s="121"/>
      <c r="K1628" s="806"/>
      <c r="L1628" s="509"/>
      <c r="M1628" s="121"/>
      <c r="N1628" s="121"/>
      <c r="O1628" s="511"/>
      <c r="P1628" s="911"/>
      <c r="Q1628" s="911"/>
      <c r="R1628" s="511"/>
      <c r="S1628" s="993"/>
      <c r="T1628" s="993"/>
      <c r="U1628" s="993"/>
      <c r="V1628" s="994"/>
      <c r="W1628" s="509"/>
      <c r="X1628" s="509"/>
      <c r="Y1628" s="509"/>
      <c r="Z1628" s="509"/>
      <c r="AA1628" s="509"/>
      <c r="AB1628" s="509"/>
      <c r="AC1628" s="509"/>
      <c r="AD1628" s="509"/>
    </row>
    <row r="1629" spans="1:32" s="504" customFormat="1" ht="15.75" customHeight="1">
      <c r="B1629" s="593"/>
      <c r="C1629" s="1116" t="s">
        <v>41</v>
      </c>
      <c r="D1629" s="1035" t="s">
        <v>633</v>
      </c>
      <c r="E1629" s="512" t="s">
        <v>0</v>
      </c>
      <c r="F1629" s="1030">
        <v>1</v>
      </c>
      <c r="G1629" s="1455"/>
      <c r="H1629" s="581">
        <f t="shared" si="33"/>
        <v>0</v>
      </c>
      <c r="I1629" s="509"/>
      <c r="J1629" s="121"/>
      <c r="K1629" s="806"/>
      <c r="L1629" s="509"/>
      <c r="M1629" s="121"/>
      <c r="N1629" s="121"/>
      <c r="O1629" s="511"/>
      <c r="P1629" s="911"/>
      <c r="Q1629" s="911"/>
      <c r="R1629" s="511"/>
      <c r="S1629" s="993"/>
      <c r="T1629" s="993"/>
      <c r="U1629" s="993"/>
      <c r="V1629" s="994"/>
      <c r="W1629" s="509"/>
      <c r="X1629" s="509"/>
      <c r="Y1629" s="509"/>
      <c r="Z1629" s="509"/>
      <c r="AA1629" s="509"/>
      <c r="AB1629" s="509"/>
      <c r="AC1629" s="509"/>
      <c r="AD1629" s="509"/>
    </row>
    <row r="1630" spans="1:32" s="504" customFormat="1" ht="15.75" customHeight="1">
      <c r="B1630" s="593"/>
      <c r="C1630" s="1077" t="s">
        <v>42</v>
      </c>
      <c r="D1630" s="1035" t="s">
        <v>634</v>
      </c>
      <c r="E1630" s="512" t="s">
        <v>0</v>
      </c>
      <c r="F1630" s="1030">
        <v>1</v>
      </c>
      <c r="G1630" s="1455"/>
      <c r="H1630" s="581">
        <f t="shared" si="33"/>
        <v>0</v>
      </c>
      <c r="I1630" s="509"/>
      <c r="J1630" s="121"/>
      <c r="K1630" s="806"/>
      <c r="L1630" s="509"/>
      <c r="M1630" s="121"/>
      <c r="N1630" s="121"/>
      <c r="O1630" s="511"/>
      <c r="P1630" s="911"/>
      <c r="Q1630" s="911"/>
      <c r="R1630" s="511"/>
      <c r="S1630" s="993"/>
      <c r="T1630" s="993"/>
      <c r="U1630" s="993"/>
      <c r="V1630" s="994"/>
      <c r="W1630" s="509"/>
      <c r="X1630" s="509"/>
      <c r="Y1630" s="509"/>
      <c r="Z1630" s="509"/>
      <c r="AA1630" s="509"/>
      <c r="AB1630" s="509"/>
      <c r="AC1630" s="509"/>
      <c r="AD1630" s="509"/>
    </row>
    <row r="1631" spans="1:32" s="504" customFormat="1" ht="15.75" customHeight="1">
      <c r="B1631" s="593"/>
      <c r="C1631" s="1077" t="s">
        <v>43</v>
      </c>
      <c r="D1631" s="1035" t="s">
        <v>710</v>
      </c>
      <c r="E1631" s="512" t="s">
        <v>5</v>
      </c>
      <c r="F1631" s="1030">
        <v>1</v>
      </c>
      <c r="G1631" s="1455"/>
      <c r="H1631" s="581">
        <f t="shared" si="33"/>
        <v>0</v>
      </c>
      <c r="I1631" s="509"/>
      <c r="J1631" s="121"/>
      <c r="K1631" s="806"/>
      <c r="L1631" s="509"/>
      <c r="M1631" s="121"/>
      <c r="N1631" s="121"/>
      <c r="O1631" s="511"/>
      <c r="P1631" s="911"/>
      <c r="Q1631" s="911"/>
      <c r="R1631" s="511"/>
      <c r="S1631" s="993"/>
      <c r="T1631" s="993"/>
      <c r="U1631" s="993"/>
      <c r="V1631" s="994"/>
      <c r="W1631" s="509"/>
      <c r="X1631" s="509"/>
      <c r="Y1631" s="509"/>
      <c r="Z1631" s="509"/>
      <c r="AA1631" s="509"/>
      <c r="AB1631" s="509"/>
      <c r="AC1631" s="509"/>
      <c r="AD1631" s="509"/>
    </row>
    <row r="1632" spans="1:32" s="504" customFormat="1" ht="15.75" customHeight="1">
      <c r="B1632" s="1115"/>
      <c r="C1632" s="1114"/>
      <c r="D1632" s="1028"/>
      <c r="E1632" s="512"/>
      <c r="F1632" s="596"/>
      <c r="G1632" s="1455"/>
      <c r="H1632" s="581"/>
      <c r="I1632" s="509"/>
      <c r="J1632" s="121"/>
      <c r="K1632" s="806"/>
      <c r="L1632" s="509"/>
      <c r="M1632" s="121"/>
      <c r="N1632" s="121"/>
      <c r="O1632" s="511"/>
      <c r="P1632" s="911"/>
      <c r="Q1632" s="911"/>
      <c r="R1632" s="511"/>
      <c r="S1632" s="993"/>
      <c r="T1632" s="993"/>
      <c r="U1632" s="993"/>
      <c r="V1632" s="994"/>
      <c r="W1632" s="509"/>
      <c r="X1632" s="509"/>
      <c r="Y1632" s="509"/>
      <c r="Z1632" s="509"/>
      <c r="AA1632" s="509"/>
      <c r="AB1632" s="509"/>
      <c r="AC1632" s="509"/>
      <c r="AD1632" s="509"/>
    </row>
    <row r="1633" spans="2:32" s="504" customFormat="1" ht="15.75" customHeight="1">
      <c r="B1633" s="522" t="s">
        <v>423</v>
      </c>
      <c r="C1633" s="1113"/>
      <c r="D1633" s="1028" t="s">
        <v>424</v>
      </c>
      <c r="E1633" s="512"/>
      <c r="F1633" s="689"/>
      <c r="G1633" s="1455"/>
      <c r="H1633" s="677"/>
      <c r="I1633" s="509"/>
      <c r="J1633" s="121"/>
      <c r="K1633" s="806"/>
      <c r="L1633" s="509"/>
      <c r="M1633" s="121"/>
      <c r="N1633" s="121"/>
      <c r="O1633" s="511"/>
      <c r="P1633" s="911"/>
      <c r="Q1633" s="911"/>
      <c r="R1633" s="511"/>
      <c r="S1633" s="993"/>
      <c r="T1633" s="993"/>
      <c r="U1633" s="993"/>
      <c r="V1633" s="994"/>
      <c r="W1633" s="509"/>
      <c r="X1633" s="509"/>
      <c r="Y1633" s="509"/>
      <c r="Z1633" s="509"/>
      <c r="AA1633" s="509"/>
      <c r="AB1633" s="509"/>
      <c r="AC1633" s="509"/>
      <c r="AD1633" s="509"/>
    </row>
    <row r="1634" spans="2:32" s="504" customFormat="1" ht="15.75" customHeight="1">
      <c r="B1634" s="593"/>
      <c r="C1634" s="1116" t="s">
        <v>39</v>
      </c>
      <c r="D1634" s="1035" t="s">
        <v>638</v>
      </c>
      <c r="E1634" s="512" t="s">
        <v>639</v>
      </c>
      <c r="F1634" s="1030">
        <v>29</v>
      </c>
      <c r="G1634" s="1455"/>
      <c r="H1634" s="581">
        <f>+G1634*F1634</f>
        <v>0</v>
      </c>
      <c r="I1634" s="509"/>
      <c r="J1634" s="121"/>
      <c r="K1634" s="806"/>
      <c r="L1634" s="509"/>
      <c r="M1634" s="121"/>
      <c r="N1634" s="121"/>
      <c r="O1634" s="511"/>
      <c r="P1634" s="911"/>
      <c r="Q1634" s="911"/>
      <c r="R1634" s="511"/>
      <c r="S1634" s="993"/>
      <c r="T1634" s="993"/>
      <c r="U1634" s="993"/>
      <c r="V1634" s="994"/>
      <c r="W1634" s="509"/>
      <c r="X1634" s="509"/>
      <c r="Y1634" s="509"/>
      <c r="Z1634" s="509"/>
      <c r="AA1634" s="509"/>
      <c r="AB1634" s="509"/>
      <c r="AC1634" s="509"/>
      <c r="AD1634" s="509"/>
      <c r="AE1634" s="509"/>
      <c r="AF1634" s="509"/>
    </row>
    <row r="1635" spans="2:32" s="679" customFormat="1" ht="15.75" customHeight="1">
      <c r="B1635" s="593"/>
      <c r="C1635" s="1116" t="s">
        <v>35</v>
      </c>
      <c r="D1635" s="1035" t="s">
        <v>640</v>
      </c>
      <c r="E1635" s="512" t="s">
        <v>639</v>
      </c>
      <c r="F1635" s="1030">
        <v>4</v>
      </c>
      <c r="G1635" s="1455"/>
      <c r="H1635" s="581">
        <f>+G1635*F1635</f>
        <v>0</v>
      </c>
      <c r="I1635" s="526"/>
      <c r="J1635" s="787"/>
      <c r="K1635" s="806"/>
      <c r="L1635" s="526"/>
      <c r="M1635" s="121"/>
      <c r="N1635" s="121"/>
      <c r="O1635" s="680"/>
      <c r="P1635" s="913"/>
      <c r="Q1635" s="913"/>
      <c r="R1635" s="260"/>
      <c r="S1635" s="999"/>
      <c r="T1635" s="999"/>
      <c r="U1635" s="999"/>
      <c r="V1635" s="1000"/>
      <c r="W1635" s="526"/>
      <c r="X1635" s="526"/>
      <c r="Y1635" s="526"/>
      <c r="Z1635" s="526"/>
      <c r="AA1635" s="526"/>
      <c r="AB1635" s="526"/>
      <c r="AC1635" s="526"/>
      <c r="AD1635" s="526"/>
      <c r="AE1635" s="526"/>
      <c r="AF1635" s="526"/>
    </row>
    <row r="1636" spans="2:32" s="504" customFormat="1" ht="15.75" customHeight="1">
      <c r="B1636" s="593"/>
      <c r="C1636" s="1116" t="s">
        <v>203</v>
      </c>
      <c r="D1636" s="1032" t="s">
        <v>711</v>
      </c>
      <c r="E1636" s="566" t="s">
        <v>12</v>
      </c>
      <c r="F1636" s="1030">
        <v>11.65</v>
      </c>
      <c r="G1636" s="1455"/>
      <c r="H1636" s="581">
        <f>+G1636*F1636</f>
        <v>0</v>
      </c>
      <c r="I1636" s="509"/>
      <c r="J1636" s="121"/>
      <c r="K1636" s="806"/>
      <c r="L1636" s="509"/>
      <c r="M1636" s="121"/>
      <c r="N1636" s="121"/>
      <c r="O1636" s="511"/>
      <c r="P1636" s="911"/>
      <c r="Q1636" s="911"/>
      <c r="R1636" s="511"/>
      <c r="S1636" s="993"/>
      <c r="T1636" s="993"/>
      <c r="U1636" s="993"/>
      <c r="V1636" s="994"/>
      <c r="W1636" s="509"/>
      <c r="X1636" s="509"/>
      <c r="Y1636" s="509"/>
      <c r="Z1636" s="509"/>
      <c r="AA1636" s="509"/>
      <c r="AB1636" s="509"/>
      <c r="AC1636" s="509"/>
      <c r="AD1636" s="509"/>
    </row>
    <row r="1637" spans="2:32" s="504" customFormat="1" ht="15.75" customHeight="1">
      <c r="B1637" s="593"/>
      <c r="C1637" s="1015"/>
      <c r="D1637" s="1035"/>
      <c r="E1637" s="512"/>
      <c r="F1637" s="1030"/>
      <c r="G1637" s="1455"/>
      <c r="H1637" s="581"/>
      <c r="I1637" s="509"/>
      <c r="J1637" s="121"/>
      <c r="K1637" s="806"/>
      <c r="L1637" s="509"/>
      <c r="M1637" s="121"/>
      <c r="N1637" s="121"/>
      <c r="O1637" s="511"/>
      <c r="P1637" s="911"/>
      <c r="Q1637" s="911"/>
      <c r="R1637" s="511"/>
      <c r="S1637" s="993"/>
      <c r="T1637" s="993"/>
      <c r="U1637" s="993"/>
      <c r="V1637" s="994"/>
      <c r="W1637" s="509"/>
      <c r="X1637" s="509"/>
      <c r="Y1637" s="509"/>
      <c r="Z1637" s="509"/>
      <c r="AA1637" s="509"/>
      <c r="AB1637" s="509"/>
      <c r="AC1637" s="509"/>
      <c r="AD1637" s="509"/>
    </row>
    <row r="1638" spans="2:32" s="504" customFormat="1" ht="15.75" customHeight="1">
      <c r="B1638" s="629">
        <v>2</v>
      </c>
      <c r="C1638" s="1067"/>
      <c r="D1638" s="1066" t="s">
        <v>150</v>
      </c>
      <c r="E1638" s="669"/>
      <c r="F1638" s="670"/>
      <c r="G1638" s="1454"/>
      <c r="H1638" s="1063">
        <f>SUBTOTAL(9,H1639:H1712)</f>
        <v>0</v>
      </c>
      <c r="I1638" s="509"/>
      <c r="J1638" s="121"/>
      <c r="K1638" s="806"/>
      <c r="L1638" s="509"/>
      <c r="M1638" s="121"/>
      <c r="N1638" s="121"/>
      <c r="O1638" s="511"/>
      <c r="P1638" s="911"/>
      <c r="Q1638" s="911"/>
      <c r="R1638" s="511"/>
      <c r="S1638" s="993"/>
      <c r="T1638" s="993"/>
      <c r="U1638" s="993"/>
      <c r="V1638" s="994"/>
      <c r="W1638" s="509"/>
      <c r="X1638" s="509"/>
      <c r="Y1638" s="509"/>
      <c r="Z1638" s="509"/>
      <c r="AA1638" s="509"/>
      <c r="AB1638" s="509"/>
      <c r="AC1638" s="509"/>
      <c r="AD1638" s="509"/>
      <c r="AE1638" s="509"/>
      <c r="AF1638" s="509"/>
    </row>
    <row r="1639" spans="2:32" s="679" customFormat="1" ht="15.75" customHeight="1">
      <c r="B1639" s="1131">
        <f>B1638+0.1</f>
        <v>2.1</v>
      </c>
      <c r="C1639" s="1126"/>
      <c r="D1639" s="1038" t="s">
        <v>394</v>
      </c>
      <c r="E1639" s="524"/>
      <c r="F1639" s="689"/>
      <c r="G1639" s="1457"/>
      <c r="H1639" s="1037">
        <f>SUBTOTAL(9,H1640:H1666)</f>
        <v>0</v>
      </c>
      <c r="I1639" s="526"/>
      <c r="J1639" s="787"/>
      <c r="K1639" s="806"/>
      <c r="L1639" s="526"/>
      <c r="M1639" s="121"/>
      <c r="N1639" s="121"/>
      <c r="O1639" s="680"/>
      <c r="P1639" s="913"/>
      <c r="Q1639" s="913"/>
      <c r="R1639" s="260"/>
      <c r="S1639" s="999"/>
      <c r="T1639" s="999"/>
      <c r="U1639" s="999"/>
      <c r="V1639" s="1000"/>
      <c r="W1639" s="526"/>
      <c r="X1639" s="526"/>
      <c r="Y1639" s="526"/>
      <c r="Z1639" s="526"/>
      <c r="AA1639" s="526"/>
      <c r="AB1639" s="526"/>
      <c r="AC1639" s="526"/>
      <c r="AD1639" s="526"/>
      <c r="AE1639" s="526"/>
      <c r="AF1639" s="526"/>
    </row>
    <row r="1640" spans="2:32" s="504" customFormat="1" ht="15.75" customHeight="1">
      <c r="B1640" s="1130" t="s">
        <v>210</v>
      </c>
      <c r="C1640" s="1114"/>
      <c r="D1640" s="1061" t="s">
        <v>395</v>
      </c>
      <c r="E1640" s="512"/>
      <c r="F1640" s="596"/>
      <c r="G1640" s="1458"/>
      <c r="H1640" s="677"/>
      <c r="I1640" s="509"/>
      <c r="J1640" s="121"/>
      <c r="K1640" s="806"/>
      <c r="L1640" s="509"/>
      <c r="M1640" s="121"/>
      <c r="N1640" s="121"/>
      <c r="O1640" s="511"/>
      <c r="P1640" s="911"/>
      <c r="Q1640" s="911"/>
      <c r="R1640" s="511"/>
      <c r="S1640" s="993"/>
      <c r="T1640" s="993"/>
      <c r="U1640" s="993"/>
      <c r="V1640" s="994"/>
      <c r="W1640" s="509"/>
      <c r="X1640" s="509"/>
      <c r="Y1640" s="509"/>
      <c r="Z1640" s="509"/>
      <c r="AA1640" s="509"/>
      <c r="AB1640" s="509"/>
      <c r="AC1640" s="509"/>
      <c r="AD1640" s="509"/>
      <c r="AE1640" s="509"/>
      <c r="AF1640" s="509"/>
    </row>
    <row r="1641" spans="2:32" s="504" customFormat="1" ht="15.75" customHeight="1">
      <c r="B1641" s="1115"/>
      <c r="C1641" s="1114"/>
      <c r="D1641" s="1028" t="s">
        <v>642</v>
      </c>
      <c r="E1641" s="512"/>
      <c r="F1641" s="596"/>
      <c r="G1641" s="1458"/>
      <c r="H1641" s="581"/>
      <c r="I1641" s="509"/>
      <c r="J1641" s="121"/>
      <c r="K1641" s="806"/>
      <c r="L1641" s="509"/>
      <c r="M1641" s="121"/>
      <c r="N1641" s="121"/>
      <c r="O1641" s="511"/>
      <c r="P1641" s="911"/>
      <c r="Q1641" s="911"/>
      <c r="R1641" s="511"/>
      <c r="S1641" s="993"/>
      <c r="T1641" s="993"/>
      <c r="U1641" s="993"/>
      <c r="V1641" s="994"/>
      <c r="W1641" s="509"/>
      <c r="X1641" s="509"/>
      <c r="Y1641" s="509"/>
      <c r="Z1641" s="509"/>
      <c r="AA1641" s="509"/>
      <c r="AB1641" s="509"/>
      <c r="AC1641" s="509"/>
      <c r="AD1641" s="509"/>
      <c r="AE1641" s="509"/>
      <c r="AF1641" s="509"/>
    </row>
    <row r="1642" spans="2:32" s="504" customFormat="1" ht="15.75" customHeight="1">
      <c r="B1642" s="1124"/>
      <c r="C1642" s="1116" t="s">
        <v>39</v>
      </c>
      <c r="D1642" s="1028" t="s">
        <v>712</v>
      </c>
      <c r="E1642" s="512" t="s">
        <v>5</v>
      </c>
      <c r="F1642" s="596">
        <v>1</v>
      </c>
      <c r="G1642" s="1455"/>
      <c r="H1642" s="581">
        <f>+G1642*F1642</f>
        <v>0</v>
      </c>
      <c r="I1642" s="509"/>
      <c r="J1642" s="121"/>
      <c r="K1642" s="806"/>
      <c r="L1642" s="509"/>
      <c r="M1642" s="121"/>
      <c r="N1642" s="121"/>
      <c r="O1642" s="511"/>
      <c r="P1642" s="911"/>
      <c r="Q1642" s="911"/>
      <c r="R1642" s="511"/>
      <c r="S1642" s="993"/>
      <c r="T1642" s="993"/>
      <c r="U1642" s="993"/>
      <c r="V1642" s="994"/>
      <c r="W1642" s="509"/>
      <c r="X1642" s="509"/>
      <c r="Y1642" s="509"/>
      <c r="Z1642" s="509"/>
      <c r="AA1642" s="509"/>
      <c r="AB1642" s="509"/>
      <c r="AC1642" s="509"/>
      <c r="AD1642" s="509"/>
      <c r="AE1642" s="509"/>
      <c r="AF1642" s="509"/>
    </row>
    <row r="1643" spans="2:32" s="504" customFormat="1" ht="15.75" customHeight="1">
      <c r="B1643" s="1124"/>
      <c r="C1643" s="1114"/>
      <c r="D1643" s="1028"/>
      <c r="E1643" s="512"/>
      <c r="F1643" s="596"/>
      <c r="G1643" s="1455"/>
      <c r="H1643" s="581"/>
      <c r="I1643" s="509"/>
      <c r="J1643" s="121"/>
      <c r="K1643" s="806"/>
      <c r="L1643" s="509"/>
      <c r="M1643" s="121"/>
      <c r="N1643" s="121"/>
      <c r="O1643" s="511"/>
      <c r="P1643" s="911"/>
      <c r="Q1643" s="911"/>
      <c r="R1643" s="511"/>
      <c r="S1643" s="993"/>
      <c r="T1643" s="993"/>
      <c r="U1643" s="993"/>
      <c r="V1643" s="994"/>
      <c r="W1643" s="509"/>
      <c r="X1643" s="509"/>
      <c r="Y1643" s="509"/>
      <c r="Z1643" s="509"/>
      <c r="AA1643" s="509"/>
      <c r="AB1643" s="509"/>
      <c r="AC1643" s="509"/>
      <c r="AD1643" s="509"/>
      <c r="AE1643" s="509"/>
      <c r="AF1643" s="509"/>
    </row>
    <row r="1644" spans="2:32" s="504" customFormat="1" ht="15.75" customHeight="1">
      <c r="B1644" s="1130"/>
      <c r="C1644" s="1114"/>
      <c r="D1644" s="1028" t="s">
        <v>396</v>
      </c>
      <c r="E1644" s="512"/>
      <c r="F1644" s="596"/>
      <c r="G1644" s="1455"/>
      <c r="H1644" s="581"/>
      <c r="I1644" s="509"/>
      <c r="J1644" s="121"/>
      <c r="K1644" s="806"/>
      <c r="L1644" s="509"/>
      <c r="M1644" s="121"/>
      <c r="N1644" s="121"/>
      <c r="O1644" s="511"/>
      <c r="P1644" s="911"/>
      <c r="Q1644" s="911"/>
      <c r="R1644" s="511"/>
      <c r="S1644" s="993"/>
      <c r="T1644" s="993"/>
      <c r="U1644" s="993"/>
      <c r="V1644" s="994"/>
      <c r="W1644" s="509"/>
      <c r="X1644" s="509"/>
      <c r="Y1644" s="509"/>
      <c r="Z1644" s="509"/>
      <c r="AA1644" s="509"/>
      <c r="AB1644" s="509"/>
      <c r="AC1644" s="509"/>
      <c r="AD1644" s="509"/>
      <c r="AE1644" s="509"/>
      <c r="AF1644" s="509"/>
    </row>
    <row r="1645" spans="2:32" s="504" customFormat="1" ht="15.75" customHeight="1">
      <c r="B1645" s="593"/>
      <c r="C1645" s="1116" t="s">
        <v>39</v>
      </c>
      <c r="D1645" s="1035" t="s">
        <v>713</v>
      </c>
      <c r="E1645" s="512" t="s">
        <v>5</v>
      </c>
      <c r="F1645" s="1030">
        <v>1</v>
      </c>
      <c r="G1645" s="1455"/>
      <c r="H1645" s="581">
        <f>+G1645*F1645</f>
        <v>0</v>
      </c>
      <c r="I1645" s="509"/>
      <c r="J1645" s="121"/>
      <c r="K1645" s="806"/>
      <c r="L1645" s="509"/>
      <c r="M1645" s="121"/>
      <c r="N1645" s="121"/>
      <c r="O1645" s="511"/>
      <c r="P1645" s="911"/>
      <c r="Q1645" s="911"/>
      <c r="R1645" s="511"/>
      <c r="S1645" s="993"/>
      <c r="T1645" s="993"/>
      <c r="U1645" s="993"/>
      <c r="V1645" s="994"/>
      <c r="W1645" s="509"/>
      <c r="X1645" s="509"/>
      <c r="Y1645" s="509"/>
      <c r="Z1645" s="509"/>
      <c r="AA1645" s="509"/>
      <c r="AB1645" s="509"/>
      <c r="AC1645" s="509"/>
      <c r="AD1645" s="509"/>
    </row>
    <row r="1646" spans="2:32" s="504" customFormat="1" ht="15.75" customHeight="1">
      <c r="B1646" s="593"/>
      <c r="C1646" s="1116" t="s">
        <v>35</v>
      </c>
      <c r="D1646" s="1035" t="s">
        <v>714</v>
      </c>
      <c r="E1646" s="512" t="s">
        <v>5</v>
      </c>
      <c r="F1646" s="1030">
        <v>1</v>
      </c>
      <c r="G1646" s="1455"/>
      <c r="H1646" s="581">
        <f>+G1646*F1646</f>
        <v>0</v>
      </c>
      <c r="I1646" s="509"/>
      <c r="J1646" s="121"/>
      <c r="K1646" s="806"/>
      <c r="L1646" s="509"/>
      <c r="M1646" s="121"/>
      <c r="N1646" s="121"/>
      <c r="O1646" s="511"/>
      <c r="P1646" s="911"/>
      <c r="Q1646" s="911"/>
      <c r="R1646" s="511"/>
      <c r="S1646" s="993"/>
      <c r="T1646" s="993"/>
      <c r="U1646" s="993"/>
      <c r="V1646" s="994"/>
      <c r="W1646" s="509"/>
      <c r="X1646" s="509"/>
      <c r="Y1646" s="509"/>
      <c r="Z1646" s="509"/>
      <c r="AA1646" s="509"/>
      <c r="AB1646" s="509"/>
      <c r="AC1646" s="509"/>
      <c r="AD1646" s="509"/>
    </row>
    <row r="1647" spans="2:32" s="504" customFormat="1" ht="15.75" customHeight="1">
      <c r="B1647" s="593"/>
      <c r="C1647" s="1116" t="s">
        <v>203</v>
      </c>
      <c r="D1647" s="1035" t="s">
        <v>715</v>
      </c>
      <c r="E1647" s="512" t="s">
        <v>5</v>
      </c>
      <c r="F1647" s="1030">
        <v>1</v>
      </c>
      <c r="G1647" s="1455"/>
      <c r="H1647" s="581">
        <f>+G1647*F1647</f>
        <v>0</v>
      </c>
      <c r="I1647" s="509"/>
      <c r="J1647" s="121"/>
      <c r="K1647" s="806"/>
      <c r="L1647" s="509"/>
      <c r="M1647" s="121"/>
      <c r="N1647" s="121"/>
      <c r="O1647" s="511"/>
      <c r="P1647" s="911"/>
      <c r="Q1647" s="911"/>
      <c r="R1647" s="511"/>
      <c r="S1647" s="993"/>
      <c r="T1647" s="993"/>
      <c r="U1647" s="993"/>
      <c r="V1647" s="994"/>
      <c r="W1647" s="509"/>
      <c r="X1647" s="509"/>
      <c r="Y1647" s="509"/>
      <c r="Z1647" s="509"/>
      <c r="AA1647" s="509"/>
      <c r="AB1647" s="509"/>
      <c r="AC1647" s="509"/>
      <c r="AD1647" s="509"/>
    </row>
    <row r="1648" spans="2:32" s="504" customFormat="1" ht="15.75" customHeight="1">
      <c r="B1648" s="593"/>
      <c r="C1648" s="1116" t="s">
        <v>40</v>
      </c>
      <c r="D1648" s="1035" t="s">
        <v>716</v>
      </c>
      <c r="E1648" s="512" t="s">
        <v>5</v>
      </c>
      <c r="F1648" s="1030">
        <v>1</v>
      </c>
      <c r="G1648" s="1455"/>
      <c r="H1648" s="581">
        <f>+G1648*F1648</f>
        <v>0</v>
      </c>
      <c r="I1648" s="509"/>
      <c r="J1648" s="121"/>
      <c r="K1648" s="806"/>
      <c r="L1648" s="509"/>
      <c r="M1648" s="121"/>
      <c r="N1648" s="121"/>
      <c r="O1648" s="511"/>
      <c r="P1648" s="911"/>
      <c r="Q1648" s="911"/>
      <c r="R1648" s="511"/>
      <c r="S1648" s="993"/>
      <c r="T1648" s="993"/>
      <c r="U1648" s="993"/>
      <c r="V1648" s="994"/>
      <c r="W1648" s="509"/>
      <c r="X1648" s="509"/>
      <c r="Y1648" s="509"/>
      <c r="Z1648" s="509"/>
      <c r="AA1648" s="509"/>
      <c r="AB1648" s="509"/>
      <c r="AC1648" s="509"/>
      <c r="AD1648" s="509"/>
    </row>
    <row r="1649" spans="2:32" s="504" customFormat="1" ht="15.75" customHeight="1">
      <c r="B1649" s="1115"/>
      <c r="C1649" s="1114"/>
      <c r="D1649" s="1028"/>
      <c r="E1649" s="512"/>
      <c r="F1649" s="596"/>
      <c r="G1649" s="1455"/>
      <c r="H1649" s="581"/>
      <c r="I1649" s="509"/>
      <c r="J1649" s="121"/>
      <c r="K1649" s="806"/>
      <c r="L1649" s="509"/>
      <c r="M1649" s="121"/>
      <c r="N1649" s="121"/>
      <c r="O1649" s="511"/>
      <c r="P1649" s="911"/>
      <c r="Q1649" s="911"/>
      <c r="R1649" s="511"/>
      <c r="S1649" s="993"/>
      <c r="T1649" s="993"/>
      <c r="U1649" s="993"/>
      <c r="V1649" s="994"/>
      <c r="W1649" s="509"/>
      <c r="X1649" s="509"/>
      <c r="Y1649" s="509"/>
      <c r="Z1649" s="509"/>
      <c r="AA1649" s="509"/>
      <c r="AB1649" s="509"/>
      <c r="AC1649" s="509"/>
      <c r="AD1649" s="509"/>
      <c r="AE1649" s="509"/>
      <c r="AF1649" s="509"/>
    </row>
    <row r="1650" spans="2:32" s="679" customFormat="1" ht="15.75" customHeight="1">
      <c r="B1650" s="513" t="s">
        <v>227</v>
      </c>
      <c r="C1650" s="1114"/>
      <c r="D1650" s="1028" t="s">
        <v>424</v>
      </c>
      <c r="E1650" s="512"/>
      <c r="F1650" s="689"/>
      <c r="G1650" s="1455"/>
      <c r="H1650" s="677"/>
      <c r="I1650" s="526"/>
      <c r="J1650" s="787"/>
      <c r="K1650" s="806"/>
      <c r="L1650" s="526"/>
      <c r="M1650" s="121"/>
      <c r="N1650" s="121"/>
      <c r="O1650" s="680"/>
      <c r="P1650" s="913"/>
      <c r="Q1650" s="913"/>
      <c r="R1650" s="260"/>
      <c r="S1650" s="999"/>
      <c r="T1650" s="999"/>
      <c r="U1650" s="999"/>
      <c r="V1650" s="1000"/>
      <c r="W1650" s="526"/>
      <c r="X1650" s="526"/>
      <c r="Y1650" s="526"/>
      <c r="Z1650" s="526"/>
      <c r="AA1650" s="526"/>
      <c r="AB1650" s="526"/>
      <c r="AC1650" s="526"/>
      <c r="AD1650" s="526"/>
      <c r="AE1650" s="526"/>
      <c r="AF1650" s="526"/>
    </row>
    <row r="1651" spans="2:32" s="679" customFormat="1" ht="25.5">
      <c r="B1651" s="513"/>
      <c r="C1651" s="1116" t="s">
        <v>39</v>
      </c>
      <c r="D1651" s="1129" t="s">
        <v>717</v>
      </c>
      <c r="E1651" s="594" t="s">
        <v>12</v>
      </c>
      <c r="F1651" s="711">
        <v>121.9</v>
      </c>
      <c r="G1651" s="1455"/>
      <c r="H1651" s="677">
        <f>G1651*F1651</f>
        <v>0</v>
      </c>
      <c r="I1651" s="526"/>
      <c r="J1651" s="787"/>
      <c r="K1651" s="806"/>
      <c r="L1651" s="526"/>
      <c r="M1651" s="121"/>
      <c r="N1651" s="121"/>
      <c r="O1651" s="680"/>
      <c r="P1651" s="913"/>
      <c r="Q1651" s="913"/>
      <c r="R1651" s="260"/>
      <c r="S1651" s="999"/>
      <c r="T1651" s="999"/>
      <c r="U1651" s="999"/>
      <c r="V1651" s="1000"/>
      <c r="W1651" s="526"/>
      <c r="X1651" s="526"/>
      <c r="Y1651" s="526"/>
      <c r="Z1651" s="526"/>
      <c r="AA1651" s="526"/>
      <c r="AB1651" s="526"/>
      <c r="AC1651" s="526"/>
      <c r="AD1651" s="526"/>
      <c r="AE1651" s="526"/>
      <c r="AF1651" s="526"/>
    </row>
    <row r="1652" spans="2:32" s="564" customFormat="1" ht="25.5">
      <c r="B1652" s="682"/>
      <c r="C1652" s="1116" t="s">
        <v>35</v>
      </c>
      <c r="D1652" s="1032" t="s">
        <v>718</v>
      </c>
      <c r="E1652" s="594" t="s">
        <v>12</v>
      </c>
      <c r="F1652" s="1030">
        <v>8.25</v>
      </c>
      <c r="G1652" s="1455"/>
      <c r="H1652" s="581">
        <f>+G1652*F1652</f>
        <v>0</v>
      </c>
      <c r="I1652" s="568"/>
      <c r="J1652" s="786"/>
      <c r="K1652" s="806"/>
      <c r="L1652" s="568"/>
      <c r="M1652" s="786"/>
      <c r="N1652" s="786"/>
      <c r="O1652" s="569"/>
      <c r="P1652" s="912"/>
      <c r="Q1652" s="912"/>
      <c r="R1652" s="569"/>
      <c r="S1652" s="1003"/>
      <c r="T1652" s="1003"/>
      <c r="U1652" s="1003"/>
      <c r="V1652" s="1004"/>
      <c r="W1652" s="568"/>
      <c r="X1652" s="568"/>
      <c r="Y1652" s="568"/>
      <c r="Z1652" s="568"/>
      <c r="AA1652" s="568"/>
      <c r="AB1652" s="568"/>
      <c r="AC1652" s="568"/>
      <c r="AD1652" s="568"/>
    </row>
    <row r="1653" spans="2:32" s="564" customFormat="1" ht="25.5">
      <c r="B1653" s="682"/>
      <c r="C1653" s="1116" t="s">
        <v>203</v>
      </c>
      <c r="D1653" s="1032" t="s">
        <v>719</v>
      </c>
      <c r="E1653" s="594" t="s">
        <v>12</v>
      </c>
      <c r="F1653" s="1030">
        <v>46.28</v>
      </c>
      <c r="G1653" s="1455"/>
      <c r="H1653" s="581">
        <f>+G1653*F1653</f>
        <v>0</v>
      </c>
      <c r="I1653" s="568"/>
      <c r="J1653" s="786"/>
      <c r="K1653" s="806"/>
      <c r="L1653" s="568"/>
      <c r="M1653" s="786"/>
      <c r="N1653" s="786"/>
      <c r="O1653" s="569"/>
      <c r="P1653" s="912"/>
      <c r="Q1653" s="912"/>
      <c r="R1653" s="569"/>
      <c r="S1653" s="1003"/>
      <c r="T1653" s="1003"/>
      <c r="U1653" s="1003"/>
      <c r="V1653" s="1004"/>
      <c r="W1653" s="568"/>
      <c r="X1653" s="568"/>
      <c r="Y1653" s="568"/>
      <c r="Z1653" s="568"/>
      <c r="AA1653" s="568"/>
      <c r="AB1653" s="568"/>
      <c r="AC1653" s="568"/>
      <c r="AD1653" s="568"/>
    </row>
    <row r="1654" spans="2:32" s="564" customFormat="1" ht="25.5">
      <c r="B1654" s="682"/>
      <c r="C1654" s="1116" t="s">
        <v>40</v>
      </c>
      <c r="D1654" s="1032" t="s">
        <v>720</v>
      </c>
      <c r="E1654" s="594" t="s">
        <v>12</v>
      </c>
      <c r="F1654" s="1128">
        <v>9.3000000000000007</v>
      </c>
      <c r="G1654" s="1455"/>
      <c r="H1654" s="581">
        <f>+G1654*F1654</f>
        <v>0</v>
      </c>
      <c r="I1654" s="568"/>
      <c r="J1654" s="786"/>
      <c r="K1654" s="806"/>
      <c r="L1654" s="568"/>
      <c r="M1654" s="786"/>
      <c r="N1654" s="786"/>
      <c r="O1654" s="569"/>
      <c r="P1654" s="912"/>
      <c r="Q1654" s="912"/>
      <c r="R1654" s="569"/>
      <c r="S1654" s="1003"/>
      <c r="T1654" s="1003"/>
      <c r="U1654" s="1003"/>
      <c r="V1654" s="1004"/>
      <c r="W1654" s="568"/>
      <c r="X1654" s="568"/>
      <c r="Y1654" s="568"/>
      <c r="Z1654" s="568"/>
      <c r="AA1654" s="568"/>
      <c r="AB1654" s="568"/>
      <c r="AC1654" s="568"/>
      <c r="AD1654" s="568"/>
    </row>
    <row r="1655" spans="2:32" s="564" customFormat="1" ht="25.5">
      <c r="B1655" s="682"/>
      <c r="C1655" s="1116" t="s">
        <v>41</v>
      </c>
      <c r="D1655" s="1032" t="s">
        <v>721</v>
      </c>
      <c r="E1655" s="594" t="s">
        <v>12</v>
      </c>
      <c r="F1655" s="1030">
        <v>47.82</v>
      </c>
      <c r="G1655" s="1455"/>
      <c r="H1655" s="581">
        <f>+G1655*F1655</f>
        <v>0</v>
      </c>
      <c r="I1655" s="568"/>
      <c r="J1655" s="786"/>
      <c r="K1655" s="806"/>
      <c r="L1655" s="568"/>
      <c r="M1655" s="786"/>
      <c r="N1655" s="786"/>
      <c r="O1655" s="569"/>
      <c r="P1655" s="912"/>
      <c r="Q1655" s="912"/>
      <c r="R1655" s="569"/>
      <c r="S1655" s="1003"/>
      <c r="T1655" s="1003"/>
      <c r="U1655" s="1003"/>
      <c r="V1655" s="1004"/>
      <c r="W1655" s="568"/>
      <c r="X1655" s="568"/>
      <c r="Y1655" s="568"/>
      <c r="Z1655" s="568"/>
      <c r="AA1655" s="568"/>
      <c r="AB1655" s="568"/>
      <c r="AC1655" s="568"/>
      <c r="AD1655" s="568"/>
    </row>
    <row r="1656" spans="2:32" s="504" customFormat="1" ht="15.75" customHeight="1">
      <c r="B1656" s="593"/>
      <c r="C1656" s="1077" t="s">
        <v>42</v>
      </c>
      <c r="D1656" s="1035" t="s">
        <v>653</v>
      </c>
      <c r="E1656" s="512" t="s">
        <v>639</v>
      </c>
      <c r="F1656" s="1030">
        <v>30</v>
      </c>
      <c r="G1656" s="1455"/>
      <c r="H1656" s="581">
        <f>+G1656*F1656</f>
        <v>0</v>
      </c>
      <c r="I1656" s="509"/>
      <c r="J1656" s="121"/>
      <c r="K1656" s="806"/>
      <c r="L1656" s="509"/>
      <c r="M1656" s="121"/>
      <c r="N1656" s="121"/>
      <c r="O1656" s="511"/>
      <c r="P1656" s="911"/>
      <c r="Q1656" s="911"/>
      <c r="R1656" s="511"/>
      <c r="S1656" s="993"/>
      <c r="T1656" s="993"/>
      <c r="U1656" s="993"/>
      <c r="V1656" s="994"/>
      <c r="W1656" s="509"/>
      <c r="X1656" s="509"/>
      <c r="Y1656" s="509"/>
      <c r="Z1656" s="509"/>
      <c r="AA1656" s="509"/>
      <c r="AB1656" s="509"/>
      <c r="AC1656" s="509"/>
      <c r="AD1656" s="509"/>
    </row>
    <row r="1657" spans="2:32" s="679" customFormat="1" ht="15.75" customHeight="1">
      <c r="B1657" s="700"/>
      <c r="C1657" s="1114"/>
      <c r="D1657" s="1028"/>
      <c r="E1657" s="512"/>
      <c r="F1657" s="596"/>
      <c r="G1657" s="1455"/>
      <c r="H1657" s="694"/>
      <c r="I1657" s="526"/>
      <c r="J1657" s="787"/>
      <c r="K1657" s="806"/>
      <c r="L1657" s="526"/>
      <c r="M1657" s="121"/>
      <c r="N1657" s="121"/>
      <c r="O1657" s="680"/>
      <c r="P1657" s="913"/>
      <c r="Q1657" s="913"/>
      <c r="R1657" s="260"/>
      <c r="S1657" s="999"/>
      <c r="T1657" s="999"/>
      <c r="U1657" s="999"/>
      <c r="V1657" s="1000"/>
      <c r="W1657" s="526"/>
      <c r="X1657" s="526"/>
      <c r="Y1657" s="526"/>
      <c r="Z1657" s="526"/>
      <c r="AA1657" s="526"/>
      <c r="AB1657" s="526"/>
      <c r="AC1657" s="526"/>
      <c r="AD1657" s="526"/>
      <c r="AE1657" s="526"/>
      <c r="AF1657" s="526"/>
    </row>
    <row r="1658" spans="2:32" s="679" customFormat="1" ht="15.75" customHeight="1">
      <c r="B1658" s="513" t="s">
        <v>232</v>
      </c>
      <c r="C1658" s="1114"/>
      <c r="D1658" s="1028" t="s">
        <v>654</v>
      </c>
      <c r="E1658" s="512"/>
      <c r="F1658" s="596"/>
      <c r="G1658" s="1458"/>
      <c r="H1658" s="677"/>
      <c r="I1658" s="526"/>
      <c r="J1658" s="787"/>
      <c r="K1658" s="806"/>
      <c r="L1658" s="526"/>
      <c r="M1658" s="121"/>
      <c r="N1658" s="121"/>
      <c r="O1658" s="680"/>
      <c r="P1658" s="913"/>
      <c r="Q1658" s="913"/>
      <c r="R1658" s="260"/>
      <c r="S1658" s="999"/>
      <c r="T1658" s="999"/>
      <c r="U1658" s="999"/>
      <c r="V1658" s="1000"/>
      <c r="W1658" s="526"/>
      <c r="X1658" s="526"/>
      <c r="Y1658" s="526"/>
      <c r="Z1658" s="526"/>
      <c r="AA1658" s="526"/>
      <c r="AB1658" s="526"/>
      <c r="AC1658" s="526"/>
      <c r="AD1658" s="526"/>
      <c r="AE1658" s="526"/>
      <c r="AF1658" s="526"/>
    </row>
    <row r="1659" spans="2:32" s="504" customFormat="1" ht="15.75" customHeight="1">
      <c r="B1659" s="593"/>
      <c r="C1659" s="1116" t="s">
        <v>39</v>
      </c>
      <c r="D1659" s="1035" t="s">
        <v>655</v>
      </c>
      <c r="E1659" s="512" t="s">
        <v>12</v>
      </c>
      <c r="F1659" s="1030">
        <v>134.4</v>
      </c>
      <c r="G1659" s="1455"/>
      <c r="H1659" s="581">
        <f>+G1659*F1659</f>
        <v>0</v>
      </c>
      <c r="I1659" s="509"/>
      <c r="J1659" s="121"/>
      <c r="K1659" s="806"/>
      <c r="L1659" s="509"/>
      <c r="M1659" s="121"/>
      <c r="N1659" s="121"/>
      <c r="O1659" s="511"/>
      <c r="P1659" s="911"/>
      <c r="Q1659" s="911"/>
      <c r="R1659" s="511"/>
      <c r="S1659" s="993"/>
      <c r="T1659" s="993"/>
      <c r="U1659" s="993"/>
      <c r="V1659" s="994"/>
      <c r="W1659" s="509"/>
      <c r="X1659" s="509"/>
      <c r="Y1659" s="509"/>
      <c r="Z1659" s="509"/>
      <c r="AA1659" s="509"/>
      <c r="AB1659" s="509"/>
      <c r="AC1659" s="509"/>
      <c r="AD1659" s="509"/>
    </row>
    <row r="1660" spans="2:32" s="504" customFormat="1" ht="15.75" customHeight="1">
      <c r="B1660" s="593"/>
      <c r="C1660" s="1116" t="s">
        <v>35</v>
      </c>
      <c r="D1660" s="1035" t="s">
        <v>656</v>
      </c>
      <c r="E1660" s="512" t="s">
        <v>12</v>
      </c>
      <c r="F1660" s="1030">
        <v>134.4</v>
      </c>
      <c r="G1660" s="1455"/>
      <c r="H1660" s="581">
        <f>+G1660*F1660</f>
        <v>0</v>
      </c>
      <c r="I1660" s="509"/>
      <c r="J1660" s="121"/>
      <c r="K1660" s="806"/>
      <c r="L1660" s="509"/>
      <c r="M1660" s="121"/>
      <c r="N1660" s="121"/>
      <c r="O1660" s="511"/>
      <c r="P1660" s="911"/>
      <c r="Q1660" s="911"/>
      <c r="R1660" s="511"/>
      <c r="S1660" s="993"/>
      <c r="T1660" s="993"/>
      <c r="U1660" s="993"/>
      <c r="V1660" s="994"/>
      <c r="W1660" s="509"/>
      <c r="X1660" s="509"/>
      <c r="Y1660" s="509"/>
      <c r="Z1660" s="509"/>
      <c r="AA1660" s="509"/>
      <c r="AB1660" s="509"/>
      <c r="AC1660" s="509"/>
      <c r="AD1660" s="509"/>
    </row>
    <row r="1661" spans="2:32" s="504" customFormat="1" ht="15.75" customHeight="1">
      <c r="B1661" s="593"/>
      <c r="C1661" s="1116" t="s">
        <v>203</v>
      </c>
      <c r="D1661" s="1035" t="s">
        <v>657</v>
      </c>
      <c r="E1661" s="512" t="s">
        <v>12</v>
      </c>
      <c r="F1661" s="1030">
        <v>9</v>
      </c>
      <c r="G1661" s="1455"/>
      <c r="H1661" s="581">
        <f>+G1661*F1661</f>
        <v>0</v>
      </c>
      <c r="I1661" s="509"/>
      <c r="J1661" s="121"/>
      <c r="K1661" s="806"/>
      <c r="L1661" s="509"/>
      <c r="M1661" s="121"/>
      <c r="N1661" s="121"/>
      <c r="O1661" s="511"/>
      <c r="P1661" s="911"/>
      <c r="Q1661" s="911"/>
      <c r="R1661" s="511"/>
      <c r="S1661" s="993"/>
      <c r="T1661" s="993"/>
      <c r="U1661" s="993"/>
      <c r="V1661" s="994"/>
      <c r="W1661" s="509"/>
      <c r="X1661" s="509"/>
      <c r="Y1661" s="509"/>
      <c r="Z1661" s="509"/>
      <c r="AA1661" s="509"/>
      <c r="AB1661" s="509"/>
      <c r="AC1661" s="509"/>
      <c r="AD1661" s="509"/>
    </row>
    <row r="1662" spans="2:32" s="504" customFormat="1" ht="15.75" customHeight="1">
      <c r="B1662" s="593"/>
      <c r="C1662" s="1116" t="s">
        <v>40</v>
      </c>
      <c r="D1662" s="1035" t="s">
        <v>658</v>
      </c>
      <c r="E1662" s="512" t="s">
        <v>12</v>
      </c>
      <c r="F1662" s="1030">
        <v>9</v>
      </c>
      <c r="G1662" s="1455"/>
      <c r="H1662" s="581">
        <f>+G1662*F1662</f>
        <v>0</v>
      </c>
      <c r="I1662" s="509"/>
      <c r="J1662" s="121"/>
      <c r="K1662" s="806"/>
      <c r="L1662" s="509"/>
      <c r="M1662" s="121"/>
      <c r="N1662" s="121"/>
      <c r="O1662" s="511"/>
      <c r="P1662" s="911"/>
      <c r="Q1662" s="911"/>
      <c r="R1662" s="511"/>
      <c r="S1662" s="993"/>
      <c r="T1662" s="993"/>
      <c r="U1662" s="993"/>
      <c r="V1662" s="994"/>
      <c r="W1662" s="509"/>
      <c r="X1662" s="509"/>
      <c r="Y1662" s="509"/>
      <c r="Z1662" s="509"/>
      <c r="AA1662" s="509"/>
      <c r="AB1662" s="509"/>
      <c r="AC1662" s="509"/>
      <c r="AD1662" s="509"/>
    </row>
    <row r="1663" spans="2:32" s="679" customFormat="1" ht="15.75" customHeight="1">
      <c r="B1663" s="593"/>
      <c r="C1663" s="1114"/>
      <c r="D1663" s="1028"/>
      <c r="E1663" s="512"/>
      <c r="F1663" s="596"/>
      <c r="G1663" s="1458"/>
      <c r="H1663" s="694"/>
      <c r="I1663" s="526"/>
      <c r="J1663" s="787"/>
      <c r="K1663" s="806"/>
      <c r="L1663" s="526"/>
      <c r="M1663" s="121"/>
      <c r="N1663" s="121"/>
      <c r="O1663" s="680"/>
      <c r="P1663" s="913"/>
      <c r="Q1663" s="913"/>
      <c r="R1663" s="260"/>
      <c r="S1663" s="999"/>
      <c r="T1663" s="999"/>
      <c r="U1663" s="999"/>
      <c r="V1663" s="1000"/>
      <c r="W1663" s="526"/>
      <c r="X1663" s="526"/>
      <c r="Y1663" s="526"/>
      <c r="Z1663" s="526"/>
      <c r="AA1663" s="526"/>
      <c r="AB1663" s="526"/>
      <c r="AC1663" s="526"/>
      <c r="AD1663" s="526"/>
      <c r="AE1663" s="526"/>
      <c r="AF1663" s="526"/>
    </row>
    <row r="1664" spans="2:32" s="504" customFormat="1" ht="15.75" customHeight="1">
      <c r="B1664" s="593" t="s">
        <v>236</v>
      </c>
      <c r="C1664" s="1114"/>
      <c r="D1664" s="1052" t="s">
        <v>659</v>
      </c>
      <c r="E1664" s="512"/>
      <c r="F1664" s="596"/>
      <c r="G1664" s="1455"/>
      <c r="H1664" s="677"/>
      <c r="I1664" s="509"/>
      <c r="J1664" s="121"/>
      <c r="K1664" s="806"/>
      <c r="L1664" s="509"/>
      <c r="M1664" s="121"/>
      <c r="N1664" s="121"/>
      <c r="O1664" s="511"/>
      <c r="P1664" s="911"/>
      <c r="Q1664" s="911"/>
      <c r="R1664" s="511"/>
      <c r="S1664" s="993"/>
      <c r="T1664" s="993"/>
      <c r="U1664" s="993"/>
      <c r="V1664" s="994"/>
      <c r="W1664" s="509"/>
      <c r="X1664" s="509"/>
      <c r="Y1664" s="509"/>
      <c r="Z1664" s="509"/>
      <c r="AA1664" s="509"/>
      <c r="AB1664" s="509"/>
      <c r="AC1664" s="509"/>
      <c r="AD1664" s="509"/>
    </row>
    <row r="1665" spans="2:30" s="504" customFormat="1" ht="15.75" customHeight="1">
      <c r="B1665" s="1124"/>
      <c r="C1665" s="1116" t="s">
        <v>39</v>
      </c>
      <c r="D1665" s="1052" t="s">
        <v>660</v>
      </c>
      <c r="E1665" s="512" t="s">
        <v>0</v>
      </c>
      <c r="F1665" s="596">
        <v>8</v>
      </c>
      <c r="G1665" s="1455"/>
      <c r="H1665" s="581">
        <f>+G1665*F1665</f>
        <v>0</v>
      </c>
      <c r="I1665" s="509"/>
      <c r="J1665" s="121"/>
      <c r="K1665" s="806"/>
      <c r="L1665" s="509"/>
      <c r="M1665" s="121"/>
      <c r="N1665" s="121"/>
      <c r="O1665" s="511"/>
      <c r="P1665" s="911"/>
      <c r="Q1665" s="911"/>
      <c r="R1665" s="511"/>
      <c r="S1665" s="993"/>
      <c r="T1665" s="993"/>
      <c r="U1665" s="993"/>
      <c r="V1665" s="994"/>
      <c r="W1665" s="509"/>
      <c r="X1665" s="509"/>
      <c r="Y1665" s="509"/>
      <c r="Z1665" s="509"/>
      <c r="AA1665" s="509"/>
      <c r="AB1665" s="509"/>
      <c r="AC1665" s="509"/>
      <c r="AD1665" s="509"/>
    </row>
    <row r="1666" spans="2:30" s="504" customFormat="1" ht="15.75" customHeight="1">
      <c r="B1666" s="1124"/>
      <c r="C1666" s="1116" t="s">
        <v>35</v>
      </c>
      <c r="D1666" s="1052" t="s">
        <v>661</v>
      </c>
      <c r="E1666" s="512" t="s">
        <v>0</v>
      </c>
      <c r="F1666" s="596">
        <v>22</v>
      </c>
      <c r="G1666" s="1455"/>
      <c r="H1666" s="581">
        <f>+G1666*F1666</f>
        <v>0</v>
      </c>
      <c r="I1666" s="509"/>
      <c r="J1666" s="121"/>
      <c r="K1666" s="806"/>
      <c r="L1666" s="509"/>
      <c r="M1666" s="121"/>
      <c r="N1666" s="121"/>
      <c r="O1666" s="511"/>
      <c r="P1666" s="911"/>
      <c r="Q1666" s="911"/>
      <c r="R1666" s="511"/>
      <c r="S1666" s="993"/>
      <c r="T1666" s="993"/>
      <c r="U1666" s="993"/>
      <c r="V1666" s="994"/>
      <c r="W1666" s="509"/>
      <c r="X1666" s="509"/>
      <c r="Y1666" s="509"/>
      <c r="Z1666" s="509"/>
      <c r="AA1666" s="509"/>
      <c r="AB1666" s="509"/>
      <c r="AC1666" s="509"/>
      <c r="AD1666" s="509"/>
    </row>
    <row r="1667" spans="2:30" s="504" customFormat="1" ht="9.9499999999999993" customHeight="1">
      <c r="B1667" s="638"/>
      <c r="C1667" s="1049"/>
      <c r="D1667" s="1052"/>
      <c r="E1667" s="512"/>
      <c r="F1667" s="596"/>
      <c r="G1667" s="1455"/>
      <c r="H1667" s="702"/>
      <c r="I1667" s="509"/>
      <c r="J1667" s="121"/>
      <c r="K1667" s="806"/>
      <c r="L1667" s="509"/>
      <c r="M1667" s="121"/>
      <c r="N1667" s="121"/>
      <c r="O1667" s="511"/>
      <c r="P1667" s="911"/>
      <c r="Q1667" s="911"/>
      <c r="R1667" s="511"/>
      <c r="S1667" s="993"/>
      <c r="T1667" s="993"/>
      <c r="U1667" s="993"/>
      <c r="V1667" s="994"/>
      <c r="W1667" s="509"/>
      <c r="X1667" s="509"/>
      <c r="Y1667" s="509"/>
      <c r="Z1667" s="509"/>
      <c r="AA1667" s="509"/>
      <c r="AB1667" s="509"/>
      <c r="AC1667" s="509"/>
      <c r="AD1667" s="509"/>
    </row>
    <row r="1668" spans="2:30" s="504" customFormat="1" ht="15.75" customHeight="1">
      <c r="B1668" s="523">
        <f>B1639+0.1</f>
        <v>2.2000000000000002</v>
      </c>
      <c r="C1668" s="1049"/>
      <c r="D1668" s="1055" t="s">
        <v>662</v>
      </c>
      <c r="E1668" s="512"/>
      <c r="F1668" s="596"/>
      <c r="G1668" s="1455"/>
      <c r="H1668" s="1037">
        <f>SUBTOTAL(9,H1669:H1681)</f>
        <v>0</v>
      </c>
      <c r="I1668" s="509"/>
      <c r="J1668" s="121"/>
      <c r="K1668" s="806"/>
      <c r="L1668" s="509"/>
      <c r="M1668" s="121"/>
      <c r="N1668" s="121"/>
      <c r="O1668" s="509"/>
      <c r="P1668" s="911"/>
      <c r="Q1668" s="911"/>
      <c r="R1668" s="511"/>
      <c r="S1668" s="993"/>
      <c r="T1668" s="993"/>
      <c r="U1668" s="993"/>
      <c r="V1668" s="994"/>
      <c r="W1668" s="509"/>
      <c r="X1668" s="509"/>
      <c r="Y1668" s="509"/>
      <c r="Z1668" s="509"/>
      <c r="AA1668" s="509"/>
      <c r="AB1668" s="509"/>
      <c r="AC1668" s="509"/>
      <c r="AD1668" s="509"/>
    </row>
    <row r="1669" spans="2:30" s="504" customFormat="1" ht="15.75" customHeight="1">
      <c r="B1669" s="593" t="s">
        <v>486</v>
      </c>
      <c r="C1669" s="1114"/>
      <c r="D1669" s="1052" t="s">
        <v>417</v>
      </c>
      <c r="E1669" s="512"/>
      <c r="F1669" s="596"/>
      <c r="G1669" s="1455"/>
      <c r="H1669" s="677"/>
      <c r="I1669" s="509"/>
      <c r="J1669" s="121"/>
      <c r="K1669" s="806"/>
      <c r="L1669" s="509"/>
      <c r="M1669" s="121"/>
      <c r="N1669" s="121"/>
      <c r="O1669" s="511"/>
      <c r="P1669" s="911"/>
      <c r="Q1669" s="911"/>
      <c r="R1669" s="511"/>
      <c r="S1669" s="993"/>
      <c r="T1669" s="993"/>
      <c r="U1669" s="993"/>
      <c r="V1669" s="994"/>
      <c r="W1669" s="509"/>
      <c r="X1669" s="509"/>
      <c r="Y1669" s="509"/>
      <c r="Z1669" s="509"/>
      <c r="AA1669" s="509"/>
      <c r="AB1669" s="509"/>
      <c r="AC1669" s="509"/>
      <c r="AD1669" s="509"/>
    </row>
    <row r="1670" spans="2:30" s="504" customFormat="1" ht="15.75" customHeight="1">
      <c r="B1670" s="1124"/>
      <c r="C1670" s="1116" t="s">
        <v>39</v>
      </c>
      <c r="D1670" s="1052" t="s">
        <v>1011</v>
      </c>
      <c r="E1670" s="498" t="s">
        <v>0</v>
      </c>
      <c r="F1670" s="596">
        <v>115</v>
      </c>
      <c r="G1670" s="1455"/>
      <c r="H1670" s="581">
        <f>+G1670*F1670</f>
        <v>0</v>
      </c>
      <c r="I1670" s="509"/>
      <c r="J1670" s="121"/>
      <c r="K1670" s="806"/>
      <c r="L1670" s="509"/>
      <c r="M1670" s="121"/>
      <c r="N1670" s="121"/>
      <c r="O1670" s="511"/>
      <c r="P1670" s="911"/>
      <c r="Q1670" s="911"/>
      <c r="R1670" s="511"/>
      <c r="S1670" s="993"/>
      <c r="T1670" s="993"/>
      <c r="U1670" s="993"/>
      <c r="V1670" s="994"/>
      <c r="W1670" s="509"/>
      <c r="X1670" s="509"/>
      <c r="Y1670" s="509"/>
      <c r="Z1670" s="509"/>
      <c r="AA1670" s="509"/>
      <c r="AB1670" s="509"/>
      <c r="AC1670" s="509"/>
      <c r="AD1670" s="509"/>
    </row>
    <row r="1671" spans="2:30" s="504" customFormat="1" ht="12.75">
      <c r="B1671" s="1124"/>
      <c r="C1671" s="1116" t="s">
        <v>35</v>
      </c>
      <c r="D1671" s="1053" t="s">
        <v>1010</v>
      </c>
      <c r="E1671" s="512" t="s">
        <v>0</v>
      </c>
      <c r="F1671" s="596">
        <v>11</v>
      </c>
      <c r="G1671" s="1455"/>
      <c r="H1671" s="581">
        <f>+G1671*F1671</f>
        <v>0</v>
      </c>
      <c r="I1671" s="509"/>
      <c r="J1671" s="121"/>
      <c r="K1671" s="806"/>
      <c r="L1671" s="509"/>
      <c r="M1671" s="121"/>
      <c r="N1671" s="121"/>
      <c r="O1671" s="511"/>
      <c r="P1671" s="911"/>
      <c r="Q1671" s="911"/>
      <c r="R1671" s="511"/>
      <c r="S1671" s="993"/>
      <c r="T1671" s="993"/>
      <c r="U1671" s="993"/>
      <c r="V1671" s="994"/>
      <c r="W1671" s="509"/>
      <c r="X1671" s="509"/>
      <c r="Y1671" s="509"/>
      <c r="Z1671" s="509"/>
      <c r="AA1671" s="509"/>
      <c r="AB1671" s="509"/>
      <c r="AC1671" s="509"/>
      <c r="AD1671" s="509"/>
    </row>
    <row r="1672" spans="2:30" s="504" customFormat="1" ht="12.75">
      <c r="B1672" s="1124"/>
      <c r="C1672" s="1116" t="s">
        <v>203</v>
      </c>
      <c r="D1672" s="1053" t="s">
        <v>664</v>
      </c>
      <c r="E1672" s="498" t="s">
        <v>0</v>
      </c>
      <c r="F1672" s="596">
        <v>43</v>
      </c>
      <c r="G1672" s="1455"/>
      <c r="H1672" s="581">
        <f>+G1672*F1672</f>
        <v>0</v>
      </c>
      <c r="I1672" s="509"/>
      <c r="J1672" s="121"/>
      <c r="K1672" s="806"/>
      <c r="L1672" s="509"/>
      <c r="M1672" s="121"/>
      <c r="N1672" s="121"/>
      <c r="O1672" s="511"/>
      <c r="P1672" s="911"/>
      <c r="Q1672" s="911"/>
      <c r="R1672" s="511"/>
      <c r="S1672" s="993"/>
      <c r="T1672" s="993"/>
      <c r="U1672" s="993"/>
      <c r="V1672" s="994"/>
      <c r="W1672" s="509"/>
      <c r="X1672" s="509"/>
      <c r="Y1672" s="509"/>
      <c r="Z1672" s="509"/>
      <c r="AA1672" s="509"/>
      <c r="AB1672" s="509"/>
      <c r="AC1672" s="509"/>
      <c r="AD1672" s="509"/>
    </row>
    <row r="1673" spans="2:30" s="504" customFormat="1" ht="15.75" customHeight="1">
      <c r="B1673" s="1124"/>
      <c r="C1673" s="1116" t="s">
        <v>40</v>
      </c>
      <c r="D1673" s="1053" t="s">
        <v>665</v>
      </c>
      <c r="E1673" s="512" t="s">
        <v>0</v>
      </c>
      <c r="F1673" s="596">
        <v>128</v>
      </c>
      <c r="G1673" s="1455"/>
      <c r="H1673" s="581">
        <f>+G1673*F1673</f>
        <v>0</v>
      </c>
      <c r="I1673" s="509"/>
      <c r="J1673" s="121"/>
      <c r="K1673" s="806"/>
      <c r="L1673" s="509"/>
      <c r="M1673" s="121"/>
      <c r="N1673" s="121"/>
      <c r="O1673" s="511"/>
      <c r="P1673" s="911"/>
      <c r="Q1673" s="911"/>
      <c r="R1673" s="511"/>
      <c r="S1673" s="993"/>
      <c r="T1673" s="993"/>
      <c r="U1673" s="993"/>
      <c r="V1673" s="994"/>
      <c r="W1673" s="509"/>
      <c r="X1673" s="509"/>
      <c r="Y1673" s="509"/>
      <c r="Z1673" s="509"/>
      <c r="AA1673" s="509"/>
      <c r="AB1673" s="509"/>
      <c r="AC1673" s="509"/>
      <c r="AD1673" s="509"/>
    </row>
    <row r="1674" spans="2:30" s="504" customFormat="1" ht="15.75" customHeight="1">
      <c r="B1674" s="700"/>
      <c r="C1674" s="1114"/>
      <c r="D1674" s="1052"/>
      <c r="E1674" s="512"/>
      <c r="F1674" s="596"/>
      <c r="G1674" s="1455"/>
      <c r="H1674" s="581"/>
      <c r="I1674" s="509"/>
      <c r="J1674" s="121"/>
      <c r="K1674" s="806"/>
      <c r="L1674" s="509"/>
      <c r="M1674" s="121"/>
      <c r="N1674" s="121"/>
      <c r="O1674" s="511"/>
      <c r="P1674" s="911"/>
      <c r="Q1674" s="911"/>
      <c r="R1674" s="511"/>
      <c r="S1674" s="993"/>
      <c r="T1674" s="993"/>
      <c r="U1674" s="993"/>
      <c r="V1674" s="994"/>
      <c r="W1674" s="509"/>
      <c r="X1674" s="509"/>
      <c r="Y1674" s="509"/>
      <c r="Z1674" s="509"/>
      <c r="AA1674" s="509"/>
      <c r="AB1674" s="509"/>
      <c r="AC1674" s="509"/>
      <c r="AD1674" s="509"/>
    </row>
    <row r="1675" spans="2:30" s="504" customFormat="1" ht="15.75" customHeight="1">
      <c r="B1675" s="593" t="s">
        <v>491</v>
      </c>
      <c r="C1675" s="1114"/>
      <c r="D1675" s="1052" t="s">
        <v>666</v>
      </c>
      <c r="E1675" s="512"/>
      <c r="F1675" s="596"/>
      <c r="G1675" s="1455"/>
      <c r="H1675" s="677"/>
      <c r="I1675" s="509"/>
      <c r="J1675" s="121"/>
      <c r="K1675" s="806"/>
      <c r="L1675" s="509"/>
      <c r="M1675" s="121"/>
      <c r="N1675" s="121"/>
      <c r="O1675" s="511"/>
      <c r="P1675" s="911"/>
      <c r="Q1675" s="911"/>
      <c r="R1675" s="511"/>
      <c r="S1675" s="993"/>
      <c r="T1675" s="993"/>
      <c r="U1675" s="993"/>
      <c r="V1675" s="994"/>
      <c r="W1675" s="509"/>
      <c r="X1675" s="509"/>
      <c r="Y1675" s="509"/>
      <c r="Z1675" s="509"/>
      <c r="AA1675" s="509"/>
      <c r="AB1675" s="509"/>
      <c r="AC1675" s="509"/>
      <c r="AD1675" s="509"/>
    </row>
    <row r="1676" spans="2:30" s="504" customFormat="1" ht="15.75" customHeight="1">
      <c r="B1676" s="1124"/>
      <c r="C1676" s="1116" t="s">
        <v>39</v>
      </c>
      <c r="D1676" s="1044" t="s">
        <v>667</v>
      </c>
      <c r="E1676" s="512" t="s">
        <v>0</v>
      </c>
      <c r="F1676" s="596">
        <v>8</v>
      </c>
      <c r="G1676" s="1455"/>
      <c r="H1676" s="581">
        <f>+G1676*F1676</f>
        <v>0</v>
      </c>
      <c r="I1676" s="509"/>
      <c r="J1676" s="121"/>
      <c r="K1676" s="806"/>
      <c r="L1676" s="509"/>
      <c r="M1676" s="121"/>
      <c r="N1676" s="121"/>
      <c r="O1676" s="511"/>
      <c r="P1676" s="911"/>
      <c r="Q1676" s="911"/>
      <c r="R1676" s="511"/>
      <c r="S1676" s="993"/>
      <c r="T1676" s="993"/>
      <c r="U1676" s="993"/>
      <c r="V1676" s="994"/>
      <c r="W1676" s="509"/>
      <c r="X1676" s="509"/>
      <c r="Y1676" s="509"/>
      <c r="Z1676" s="509"/>
      <c r="AA1676" s="509"/>
      <c r="AB1676" s="509"/>
      <c r="AC1676" s="509"/>
      <c r="AD1676" s="509"/>
    </row>
    <row r="1677" spans="2:30" s="504" customFormat="1" ht="15.75" customHeight="1">
      <c r="B1677" s="1124"/>
      <c r="C1677" s="1116" t="s">
        <v>35</v>
      </c>
      <c r="D1677" s="1044" t="s">
        <v>668</v>
      </c>
      <c r="E1677" s="512" t="s">
        <v>0</v>
      </c>
      <c r="F1677" s="596">
        <v>14</v>
      </c>
      <c r="G1677" s="1455"/>
      <c r="H1677" s="581">
        <f>+G1677*F1677</f>
        <v>0</v>
      </c>
      <c r="I1677" s="509"/>
      <c r="J1677" s="121"/>
      <c r="K1677" s="806"/>
      <c r="L1677" s="509"/>
      <c r="M1677" s="121"/>
      <c r="N1677" s="121"/>
      <c r="O1677" s="511"/>
      <c r="P1677" s="911"/>
      <c r="Q1677" s="911"/>
      <c r="R1677" s="511"/>
      <c r="S1677" s="993"/>
      <c r="T1677" s="993"/>
      <c r="U1677" s="993"/>
      <c r="V1677" s="994"/>
      <c r="W1677" s="509"/>
      <c r="X1677" s="509"/>
      <c r="Y1677" s="509"/>
      <c r="Z1677" s="509"/>
      <c r="AA1677" s="509"/>
      <c r="AB1677" s="509"/>
      <c r="AC1677" s="509"/>
      <c r="AD1677" s="509"/>
    </row>
    <row r="1678" spans="2:30" s="504" customFormat="1" ht="15.75" customHeight="1">
      <c r="B1678" s="1125"/>
      <c r="C1678" s="1116" t="s">
        <v>203</v>
      </c>
      <c r="D1678" s="1044" t="s">
        <v>669</v>
      </c>
      <c r="E1678" s="512" t="s">
        <v>0</v>
      </c>
      <c r="F1678" s="596">
        <v>4</v>
      </c>
      <c r="G1678" s="1455"/>
      <c r="H1678" s="581">
        <f>+G1678*F1678</f>
        <v>0</v>
      </c>
      <c r="I1678" s="509"/>
      <c r="J1678" s="121"/>
      <c r="K1678" s="806"/>
      <c r="L1678" s="509"/>
      <c r="M1678" s="121"/>
      <c r="N1678" s="121"/>
      <c r="O1678" s="511"/>
      <c r="P1678" s="911"/>
      <c r="Q1678" s="911"/>
      <c r="R1678" s="511"/>
      <c r="S1678" s="993"/>
      <c r="T1678" s="993"/>
      <c r="U1678" s="993"/>
      <c r="V1678" s="994"/>
      <c r="W1678" s="509"/>
      <c r="X1678" s="509"/>
      <c r="Y1678" s="509"/>
      <c r="Z1678" s="509"/>
      <c r="AA1678" s="509"/>
      <c r="AB1678" s="509"/>
      <c r="AC1678" s="509"/>
      <c r="AD1678" s="509"/>
    </row>
    <row r="1679" spans="2:30" s="504" customFormat="1" ht="15.75" customHeight="1">
      <c r="B1679" s="593"/>
      <c r="C1679" s="1116"/>
      <c r="D1679" s="1052"/>
      <c r="E1679" s="512"/>
      <c r="F1679" s="596"/>
      <c r="G1679" s="1455"/>
      <c r="H1679" s="581"/>
      <c r="I1679" s="509"/>
      <c r="J1679" s="121"/>
      <c r="K1679" s="806"/>
      <c r="L1679" s="509"/>
      <c r="M1679" s="121"/>
      <c r="N1679" s="121"/>
      <c r="O1679" s="511"/>
      <c r="P1679" s="911"/>
      <c r="Q1679" s="911"/>
      <c r="R1679" s="511"/>
      <c r="S1679" s="993"/>
      <c r="T1679" s="993"/>
      <c r="U1679" s="993"/>
      <c r="V1679" s="994"/>
      <c r="W1679" s="509"/>
      <c r="X1679" s="509"/>
      <c r="Y1679" s="509"/>
      <c r="Z1679" s="509"/>
      <c r="AA1679" s="509"/>
      <c r="AB1679" s="509"/>
      <c r="AC1679" s="509"/>
      <c r="AD1679" s="509"/>
    </row>
    <row r="1680" spans="2:30" s="504" customFormat="1" ht="15.75" customHeight="1">
      <c r="B1680" s="593" t="s">
        <v>594</v>
      </c>
      <c r="C1680" s="1114"/>
      <c r="D1680" s="1052" t="s">
        <v>424</v>
      </c>
      <c r="E1680" s="512"/>
      <c r="F1680" s="596"/>
      <c r="G1680" s="1455"/>
      <c r="H1680" s="677"/>
      <c r="I1680" s="509"/>
      <c r="J1680" s="121"/>
      <c r="K1680" s="806"/>
      <c r="L1680" s="509"/>
      <c r="M1680" s="121"/>
      <c r="N1680" s="121"/>
      <c r="O1680" s="511"/>
      <c r="P1680" s="911"/>
      <c r="Q1680" s="911"/>
      <c r="R1680" s="511"/>
      <c r="S1680" s="993"/>
      <c r="T1680" s="993"/>
      <c r="U1680" s="993"/>
      <c r="V1680" s="994"/>
      <c r="W1680" s="509"/>
      <c r="X1680" s="509"/>
      <c r="Y1680" s="509"/>
      <c r="Z1680" s="509"/>
      <c r="AA1680" s="509"/>
      <c r="AB1680" s="509"/>
      <c r="AC1680" s="509"/>
      <c r="AD1680" s="509"/>
    </row>
    <row r="1681" spans="2:32" s="504" customFormat="1" ht="15.75" customHeight="1">
      <c r="B1681" s="1124"/>
      <c r="C1681" s="1116" t="s">
        <v>39</v>
      </c>
      <c r="D1681" s="1044" t="s">
        <v>671</v>
      </c>
      <c r="E1681" s="512" t="s">
        <v>639</v>
      </c>
      <c r="F1681" s="596">
        <v>297</v>
      </c>
      <c r="G1681" s="1455"/>
      <c r="H1681" s="581">
        <f>+G1681*F1681</f>
        <v>0</v>
      </c>
      <c r="I1681" s="509"/>
      <c r="J1681" s="121"/>
      <c r="K1681" s="806"/>
      <c r="L1681" s="509"/>
      <c r="M1681" s="121"/>
      <c r="N1681" s="121"/>
      <c r="O1681" s="511"/>
      <c r="P1681" s="911"/>
      <c r="Q1681" s="911"/>
      <c r="R1681" s="511"/>
      <c r="S1681" s="993"/>
      <c r="T1681" s="993"/>
      <c r="U1681" s="993"/>
      <c r="V1681" s="994"/>
      <c r="W1681" s="509"/>
      <c r="X1681" s="509"/>
      <c r="Y1681" s="509"/>
      <c r="Z1681" s="509"/>
      <c r="AA1681" s="509"/>
      <c r="AB1681" s="509"/>
      <c r="AC1681" s="509"/>
      <c r="AD1681" s="509"/>
    </row>
    <row r="1682" spans="2:32" s="504" customFormat="1" ht="15.75" customHeight="1">
      <c r="B1682" s="638"/>
      <c r="C1682" s="1041"/>
      <c r="D1682" s="1051"/>
      <c r="E1682" s="512"/>
      <c r="F1682" s="596"/>
      <c r="G1682" s="1455"/>
      <c r="H1682" s="581"/>
      <c r="I1682" s="509"/>
      <c r="J1682" s="121"/>
      <c r="K1682" s="806"/>
      <c r="L1682" s="509"/>
      <c r="M1682" s="121"/>
      <c r="N1682" s="121"/>
      <c r="O1682" s="511"/>
      <c r="P1682" s="911"/>
      <c r="Q1682" s="911"/>
      <c r="R1682" s="511"/>
      <c r="S1682" s="993"/>
      <c r="T1682" s="993"/>
      <c r="U1682" s="993"/>
      <c r="V1682" s="994"/>
      <c r="W1682" s="509"/>
      <c r="X1682" s="509"/>
      <c r="Y1682" s="509"/>
      <c r="Z1682" s="509"/>
      <c r="AA1682" s="509"/>
      <c r="AB1682" s="509"/>
      <c r="AC1682" s="509"/>
      <c r="AD1682" s="509"/>
      <c r="AE1682" s="509"/>
      <c r="AF1682" s="509"/>
    </row>
    <row r="1683" spans="2:32" s="679" customFormat="1" ht="15.75" customHeight="1">
      <c r="B1683" s="1127">
        <f>B1668+0.1</f>
        <v>2.2999999999999998</v>
      </c>
      <c r="C1683" s="1113"/>
      <c r="D1683" s="1048" t="s">
        <v>672</v>
      </c>
      <c r="E1683" s="704"/>
      <c r="F1683" s="596"/>
      <c r="G1683" s="1457"/>
      <c r="H1683" s="1037">
        <f>SUBTOTAL(9,H1684:H1691)</f>
        <v>0</v>
      </c>
      <c r="I1683" s="526"/>
      <c r="J1683" s="787"/>
      <c r="K1683" s="806"/>
      <c r="L1683" s="526"/>
      <c r="M1683" s="121"/>
      <c r="N1683" s="121"/>
      <c r="O1683" s="260"/>
      <c r="P1683" s="913"/>
      <c r="Q1683" s="913"/>
      <c r="R1683" s="260"/>
      <c r="S1683" s="999"/>
      <c r="T1683" s="999"/>
      <c r="U1683" s="999"/>
      <c r="V1683" s="1000"/>
      <c r="W1683" s="526"/>
      <c r="X1683" s="526"/>
      <c r="Y1683" s="526"/>
      <c r="Z1683" s="526"/>
      <c r="AA1683" s="526"/>
      <c r="AB1683" s="526"/>
      <c r="AC1683" s="526"/>
      <c r="AD1683" s="526"/>
    </row>
    <row r="1684" spans="2:32" s="504" customFormat="1" ht="15.75" customHeight="1">
      <c r="B1684" s="593" t="s">
        <v>502</v>
      </c>
      <c r="C1684" s="1114"/>
      <c r="D1684" s="1035" t="s">
        <v>420</v>
      </c>
      <c r="E1684" s="512"/>
      <c r="F1684" s="596"/>
      <c r="G1684" s="1455"/>
      <c r="H1684" s="677"/>
      <c r="I1684" s="509"/>
      <c r="J1684" s="121"/>
      <c r="K1684" s="806"/>
      <c r="L1684" s="509"/>
      <c r="M1684" s="121"/>
      <c r="N1684" s="121"/>
      <c r="O1684" s="510"/>
      <c r="P1684" s="911"/>
      <c r="Q1684" s="911"/>
      <c r="R1684" s="511"/>
      <c r="S1684" s="993"/>
      <c r="T1684" s="993"/>
      <c r="U1684" s="993"/>
      <c r="V1684" s="994"/>
      <c r="W1684" s="509"/>
      <c r="X1684" s="509"/>
      <c r="Y1684" s="509"/>
      <c r="Z1684" s="509"/>
      <c r="AA1684" s="509"/>
      <c r="AB1684" s="509"/>
      <c r="AC1684" s="509"/>
      <c r="AD1684" s="509"/>
      <c r="AE1684" s="509"/>
      <c r="AF1684" s="509"/>
    </row>
    <row r="1685" spans="2:32" s="504" customFormat="1" ht="15.75" customHeight="1">
      <c r="B1685" s="1124"/>
      <c r="C1685" s="1116" t="s">
        <v>39</v>
      </c>
      <c r="D1685" s="1035" t="s">
        <v>673</v>
      </c>
      <c r="E1685" s="512" t="s">
        <v>0</v>
      </c>
      <c r="F1685" s="596">
        <v>14</v>
      </c>
      <c r="G1685" s="1455"/>
      <c r="H1685" s="581">
        <f>+G1685*F1685</f>
        <v>0</v>
      </c>
      <c r="I1685" s="509"/>
      <c r="J1685" s="121"/>
      <c r="K1685" s="806"/>
      <c r="L1685" s="509"/>
      <c r="M1685" s="121"/>
      <c r="N1685" s="121"/>
      <c r="O1685" s="510"/>
      <c r="P1685" s="911"/>
      <c r="Q1685" s="911"/>
      <c r="R1685" s="511"/>
      <c r="S1685" s="993"/>
      <c r="T1685" s="993"/>
      <c r="U1685" s="993"/>
      <c r="V1685" s="994"/>
      <c r="W1685" s="509"/>
      <c r="X1685" s="509"/>
      <c r="Y1685" s="509"/>
      <c r="Z1685" s="509"/>
      <c r="AA1685" s="509"/>
      <c r="AB1685" s="509"/>
      <c r="AC1685" s="509"/>
      <c r="AD1685" s="509"/>
      <c r="AE1685" s="509"/>
      <c r="AF1685" s="509"/>
    </row>
    <row r="1686" spans="2:32" s="504" customFormat="1" ht="15.75" customHeight="1">
      <c r="B1686" s="1124"/>
      <c r="C1686" s="1116" t="s">
        <v>35</v>
      </c>
      <c r="D1686" s="1035" t="s">
        <v>722</v>
      </c>
      <c r="E1686" s="512" t="s">
        <v>0</v>
      </c>
      <c r="F1686" s="596">
        <v>14</v>
      </c>
      <c r="G1686" s="1455"/>
      <c r="H1686" s="581">
        <f>+G1686*F1686</f>
        <v>0</v>
      </c>
      <c r="I1686" s="509"/>
      <c r="J1686" s="121"/>
      <c r="K1686" s="806"/>
      <c r="L1686" s="509"/>
      <c r="M1686" s="121"/>
      <c r="N1686" s="121"/>
      <c r="O1686" s="510"/>
      <c r="P1686" s="911"/>
      <c r="Q1686" s="911"/>
      <c r="R1686" s="511"/>
      <c r="S1686" s="993"/>
      <c r="T1686" s="993"/>
      <c r="U1686" s="993"/>
      <c r="V1686" s="994"/>
      <c r="W1686" s="509"/>
      <c r="X1686" s="509"/>
      <c r="Y1686" s="509"/>
      <c r="Z1686" s="509"/>
      <c r="AA1686" s="509"/>
      <c r="AB1686" s="509"/>
      <c r="AC1686" s="509"/>
      <c r="AD1686" s="509"/>
      <c r="AE1686" s="509"/>
      <c r="AF1686" s="509"/>
    </row>
    <row r="1687" spans="2:32" s="504" customFormat="1" ht="15.75" customHeight="1">
      <c r="B1687" s="1125"/>
      <c r="C1687" s="1116" t="s">
        <v>203</v>
      </c>
      <c r="D1687" s="1035" t="s">
        <v>723</v>
      </c>
      <c r="E1687" s="512" t="s">
        <v>5</v>
      </c>
      <c r="F1687" s="596">
        <v>1</v>
      </c>
      <c r="G1687" s="1455"/>
      <c r="H1687" s="581">
        <f>+G1687*F1687</f>
        <v>0</v>
      </c>
      <c r="I1687" s="509"/>
      <c r="J1687" s="121"/>
      <c r="K1687" s="806"/>
      <c r="L1687" s="509"/>
      <c r="M1687" s="121"/>
      <c r="N1687" s="121"/>
      <c r="O1687" s="510"/>
      <c r="P1687" s="911"/>
      <c r="Q1687" s="911"/>
      <c r="R1687" s="511"/>
      <c r="S1687" s="993"/>
      <c r="T1687" s="993"/>
      <c r="U1687" s="993"/>
      <c r="V1687" s="994"/>
      <c r="W1687" s="509"/>
      <c r="X1687" s="509"/>
      <c r="Y1687" s="509"/>
      <c r="Z1687" s="509"/>
      <c r="AA1687" s="509"/>
      <c r="AB1687" s="509"/>
      <c r="AC1687" s="509"/>
      <c r="AD1687" s="509"/>
      <c r="AE1687" s="509"/>
      <c r="AF1687" s="509"/>
    </row>
    <row r="1688" spans="2:32" s="504" customFormat="1" ht="15.75" customHeight="1">
      <c r="B1688" s="700"/>
      <c r="C1688" s="1114"/>
      <c r="D1688" s="1035"/>
      <c r="E1688" s="512"/>
      <c r="F1688" s="596"/>
      <c r="G1688" s="1455"/>
      <c r="H1688" s="581"/>
      <c r="I1688" s="509"/>
      <c r="J1688" s="121"/>
      <c r="K1688" s="806"/>
      <c r="L1688" s="509"/>
      <c r="M1688" s="121"/>
      <c r="N1688" s="121"/>
      <c r="O1688" s="510"/>
      <c r="P1688" s="911"/>
      <c r="Q1688" s="911"/>
      <c r="R1688" s="511"/>
      <c r="S1688" s="993"/>
      <c r="T1688" s="993"/>
      <c r="U1688" s="993"/>
      <c r="V1688" s="994"/>
      <c r="W1688" s="509"/>
      <c r="X1688" s="509"/>
      <c r="Y1688" s="509"/>
      <c r="Z1688" s="509"/>
      <c r="AA1688" s="509"/>
      <c r="AB1688" s="509"/>
      <c r="AC1688" s="509"/>
      <c r="AD1688" s="509"/>
      <c r="AE1688" s="509"/>
      <c r="AF1688" s="509"/>
    </row>
    <row r="1689" spans="2:32" s="504" customFormat="1" ht="15.75" customHeight="1">
      <c r="B1689" s="593" t="s">
        <v>503</v>
      </c>
      <c r="C1689" s="1114"/>
      <c r="D1689" s="1035" t="s">
        <v>424</v>
      </c>
      <c r="E1689" s="512"/>
      <c r="F1689" s="596"/>
      <c r="G1689" s="1455"/>
      <c r="H1689" s="677"/>
      <c r="I1689" s="509"/>
      <c r="J1689" s="121"/>
      <c r="K1689" s="806"/>
      <c r="L1689" s="509"/>
      <c r="M1689" s="121"/>
      <c r="N1689" s="121"/>
      <c r="O1689" s="510"/>
      <c r="P1689" s="911"/>
      <c r="Q1689" s="911"/>
      <c r="R1689" s="511"/>
      <c r="S1689" s="993"/>
      <c r="T1689" s="993"/>
      <c r="U1689" s="993"/>
      <c r="V1689" s="994"/>
      <c r="W1689" s="509"/>
      <c r="X1689" s="509"/>
      <c r="Y1689" s="509"/>
      <c r="Z1689" s="509"/>
      <c r="AA1689" s="509"/>
      <c r="AB1689" s="509"/>
      <c r="AC1689" s="509"/>
      <c r="AD1689" s="509"/>
      <c r="AE1689" s="509"/>
      <c r="AF1689" s="509"/>
    </row>
    <row r="1690" spans="2:32" s="504" customFormat="1" ht="15.75" customHeight="1">
      <c r="B1690" s="1124"/>
      <c r="C1690" s="1116" t="s">
        <v>39</v>
      </c>
      <c r="D1690" s="1044" t="s">
        <v>678</v>
      </c>
      <c r="E1690" s="512" t="s">
        <v>639</v>
      </c>
      <c r="F1690" s="596">
        <v>14</v>
      </c>
      <c r="G1690" s="1455"/>
      <c r="H1690" s="581">
        <f>+G1690*F1690</f>
        <v>0</v>
      </c>
      <c r="I1690" s="509"/>
      <c r="J1690" s="121"/>
      <c r="K1690" s="806"/>
      <c r="L1690" s="509"/>
      <c r="M1690" s="121"/>
      <c r="N1690" s="121"/>
      <c r="O1690" s="510"/>
      <c r="P1690" s="911"/>
      <c r="Q1690" s="911"/>
      <c r="R1690" s="511"/>
      <c r="S1690" s="993"/>
      <c r="T1690" s="993"/>
      <c r="U1690" s="993"/>
      <c r="V1690" s="994"/>
      <c r="W1690" s="509"/>
      <c r="X1690" s="509"/>
      <c r="Y1690" s="509"/>
      <c r="Z1690" s="509"/>
      <c r="AA1690" s="509"/>
      <c r="AB1690" s="509"/>
      <c r="AC1690" s="509"/>
      <c r="AD1690" s="509"/>
      <c r="AE1690" s="509"/>
      <c r="AF1690" s="509"/>
    </row>
    <row r="1691" spans="2:32" s="564" customFormat="1" ht="38.25">
      <c r="B1691" s="1124"/>
      <c r="C1691" s="1116" t="s">
        <v>35</v>
      </c>
      <c r="D1691" s="1032" t="s">
        <v>724</v>
      </c>
      <c r="E1691" s="566" t="s">
        <v>12</v>
      </c>
      <c r="F1691" s="1030">
        <v>18.829999999999998</v>
      </c>
      <c r="G1691" s="1455"/>
      <c r="H1691" s="581">
        <f>+G1691*F1691</f>
        <v>0</v>
      </c>
      <c r="I1691" s="568"/>
      <c r="J1691" s="786"/>
      <c r="K1691" s="806"/>
      <c r="L1691" s="568"/>
      <c r="M1691" s="786"/>
      <c r="N1691" s="786"/>
      <c r="O1691" s="569"/>
      <c r="P1691" s="912"/>
      <c r="Q1691" s="912"/>
      <c r="R1691" s="569"/>
      <c r="S1691" s="1003"/>
      <c r="T1691" s="1003"/>
      <c r="U1691" s="1003"/>
      <c r="V1691" s="1004"/>
      <c r="W1691" s="568"/>
      <c r="X1691" s="568"/>
      <c r="Y1691" s="568"/>
      <c r="Z1691" s="568"/>
      <c r="AA1691" s="568"/>
      <c r="AB1691" s="568"/>
      <c r="AC1691" s="568"/>
      <c r="AD1691" s="568"/>
    </row>
    <row r="1692" spans="2:32" s="564" customFormat="1" ht="12.75">
      <c r="B1692" s="1612"/>
      <c r="C1692" s="1587"/>
      <c r="D1692" s="1613"/>
      <c r="E1692" s="1614"/>
      <c r="F1692" s="1615"/>
      <c r="G1692" s="1616"/>
      <c r="H1692" s="1616"/>
      <c r="I1692" s="568"/>
      <c r="J1692" s="786"/>
      <c r="K1692" s="806"/>
      <c r="L1692" s="568"/>
      <c r="M1692" s="786"/>
      <c r="N1692" s="786"/>
      <c r="O1692" s="569"/>
      <c r="P1692" s="912"/>
      <c r="Q1692" s="912"/>
      <c r="R1692" s="569"/>
      <c r="S1692" s="1003"/>
      <c r="T1692" s="1003"/>
      <c r="U1692" s="1003"/>
      <c r="V1692" s="1004"/>
      <c r="W1692" s="568"/>
      <c r="X1692" s="568"/>
      <c r="Y1692" s="568"/>
      <c r="Z1692" s="568"/>
      <c r="AA1692" s="568"/>
      <c r="AB1692" s="568"/>
      <c r="AC1692" s="568"/>
      <c r="AD1692" s="568"/>
    </row>
    <row r="1693" spans="2:32" s="504" customFormat="1" ht="15.75" customHeight="1">
      <c r="B1693" s="638"/>
      <c r="C1693" s="1041"/>
      <c r="D1693" s="1035"/>
      <c r="E1693" s="512"/>
      <c r="F1693" s="1030"/>
      <c r="G1693" s="1455"/>
      <c r="H1693" s="581"/>
      <c r="I1693" s="509"/>
      <c r="J1693" s="121"/>
      <c r="K1693" s="806"/>
      <c r="L1693" s="509"/>
      <c r="M1693" s="121"/>
      <c r="N1693" s="121"/>
      <c r="O1693" s="510"/>
      <c r="P1693" s="911"/>
      <c r="Q1693" s="911"/>
      <c r="R1693" s="511"/>
      <c r="S1693" s="993"/>
      <c r="T1693" s="993"/>
      <c r="U1693" s="993"/>
      <c r="V1693" s="994"/>
      <c r="W1693" s="509"/>
      <c r="X1693" s="509"/>
      <c r="Y1693" s="509"/>
      <c r="Z1693" s="509"/>
      <c r="AA1693" s="509"/>
      <c r="AB1693" s="509"/>
      <c r="AC1693" s="509"/>
      <c r="AD1693" s="509"/>
    </row>
    <row r="1694" spans="2:32" s="679" customFormat="1" ht="15.75" customHeight="1">
      <c r="B1694" s="705">
        <f>B1683+0.1</f>
        <v>2.4</v>
      </c>
      <c r="C1694" s="1049"/>
      <c r="D1694" s="1048" t="s">
        <v>680</v>
      </c>
      <c r="E1694" s="704"/>
      <c r="F1694" s="596"/>
      <c r="G1694" s="1457"/>
      <c r="H1694" s="1037">
        <f>SUBTOTAL(9,H1695:H1702)</f>
        <v>0</v>
      </c>
      <c r="I1694" s="526"/>
      <c r="J1694" s="787"/>
      <c r="K1694" s="806"/>
      <c r="L1694" s="526"/>
      <c r="M1694" s="121"/>
      <c r="N1694" s="121"/>
      <c r="O1694" s="260"/>
      <c r="P1694" s="913"/>
      <c r="Q1694" s="913"/>
      <c r="R1694" s="260"/>
      <c r="S1694" s="999"/>
      <c r="T1694" s="999"/>
      <c r="U1694" s="999"/>
      <c r="V1694" s="1000"/>
      <c r="W1694" s="526"/>
      <c r="X1694" s="526"/>
      <c r="Y1694" s="526"/>
      <c r="Z1694" s="526"/>
      <c r="AA1694" s="526"/>
      <c r="AB1694" s="526"/>
      <c r="AC1694" s="526"/>
      <c r="AD1694" s="526"/>
    </row>
    <row r="1695" spans="2:32" s="504" customFormat="1" ht="15.75" customHeight="1">
      <c r="B1695" s="593" t="s">
        <v>573</v>
      </c>
      <c r="C1695" s="1015"/>
      <c r="D1695" s="1035" t="s">
        <v>420</v>
      </c>
      <c r="E1695" s="512"/>
      <c r="F1695" s="596"/>
      <c r="G1695" s="1455"/>
      <c r="H1695" s="677"/>
      <c r="I1695" s="509"/>
      <c r="J1695" s="121"/>
      <c r="K1695" s="806"/>
      <c r="L1695" s="509"/>
      <c r="M1695" s="121"/>
      <c r="N1695" s="121"/>
      <c r="O1695" s="511"/>
      <c r="P1695" s="911"/>
      <c r="Q1695" s="911"/>
      <c r="R1695" s="511"/>
      <c r="S1695" s="993"/>
      <c r="T1695" s="993"/>
      <c r="U1695" s="993"/>
      <c r="V1695" s="994"/>
      <c r="W1695" s="509"/>
      <c r="X1695" s="509"/>
      <c r="Y1695" s="509"/>
      <c r="Z1695" s="509"/>
      <c r="AA1695" s="509"/>
      <c r="AB1695" s="509"/>
      <c r="AC1695" s="509"/>
      <c r="AD1695" s="509"/>
      <c r="AE1695" s="509"/>
      <c r="AF1695" s="509"/>
    </row>
    <row r="1696" spans="2:32" s="504" customFormat="1" ht="15.75" customHeight="1">
      <c r="B1696" s="1124"/>
      <c r="C1696" s="1116" t="s">
        <v>39</v>
      </c>
      <c r="D1696" s="1035" t="s">
        <v>681</v>
      </c>
      <c r="E1696" s="512" t="s">
        <v>0</v>
      </c>
      <c r="F1696" s="596">
        <v>17</v>
      </c>
      <c r="G1696" s="1455"/>
      <c r="H1696" s="581">
        <f>+G1696*F1696</f>
        <v>0</v>
      </c>
      <c r="I1696" s="509"/>
      <c r="J1696" s="121"/>
      <c r="K1696" s="806"/>
      <c r="L1696" s="509"/>
      <c r="M1696" s="121"/>
      <c r="N1696" s="121"/>
      <c r="O1696" s="510"/>
      <c r="P1696" s="911"/>
      <c r="Q1696" s="911"/>
      <c r="R1696" s="511"/>
      <c r="S1696" s="993"/>
      <c r="T1696" s="993"/>
      <c r="U1696" s="993"/>
      <c r="V1696" s="994"/>
      <c r="W1696" s="509"/>
      <c r="X1696" s="509"/>
      <c r="Y1696" s="509"/>
      <c r="Z1696" s="509"/>
      <c r="AA1696" s="509"/>
      <c r="AB1696" s="509"/>
      <c r="AC1696" s="509"/>
      <c r="AD1696" s="509"/>
      <c r="AE1696" s="509"/>
      <c r="AF1696" s="509"/>
    </row>
    <row r="1697" spans="2:32" s="504" customFormat="1" ht="15.75" customHeight="1">
      <c r="B1697" s="1124"/>
      <c r="C1697" s="1116" t="s">
        <v>35</v>
      </c>
      <c r="D1697" s="1035" t="s">
        <v>683</v>
      </c>
      <c r="E1697" s="512" t="s">
        <v>0</v>
      </c>
      <c r="F1697" s="596">
        <v>2</v>
      </c>
      <c r="G1697" s="1455"/>
      <c r="H1697" s="581">
        <f>+G1697*F1697</f>
        <v>0</v>
      </c>
      <c r="I1697" s="509"/>
      <c r="J1697" s="121"/>
      <c r="K1697" s="806"/>
      <c r="L1697" s="509"/>
      <c r="M1697" s="121"/>
      <c r="N1697" s="121"/>
      <c r="O1697" s="510"/>
      <c r="P1697" s="911"/>
      <c r="Q1697" s="911"/>
      <c r="R1697" s="511"/>
      <c r="S1697" s="993"/>
      <c r="T1697" s="993"/>
      <c r="U1697" s="993"/>
      <c r="V1697" s="994"/>
      <c r="W1697" s="509"/>
      <c r="X1697" s="509"/>
      <c r="Y1697" s="509"/>
      <c r="Z1697" s="509"/>
      <c r="AA1697" s="509"/>
      <c r="AB1697" s="509"/>
      <c r="AC1697" s="509"/>
      <c r="AD1697" s="509"/>
      <c r="AE1697" s="509"/>
      <c r="AF1697" s="509"/>
    </row>
    <row r="1698" spans="2:32" s="504" customFormat="1" ht="15.75" customHeight="1">
      <c r="B1698" s="1125"/>
      <c r="C1698" s="1116" t="s">
        <v>203</v>
      </c>
      <c r="D1698" s="1035" t="s">
        <v>725</v>
      </c>
      <c r="E1698" s="512" t="s">
        <v>5</v>
      </c>
      <c r="F1698" s="596">
        <v>1</v>
      </c>
      <c r="G1698" s="1455"/>
      <c r="H1698" s="581">
        <f>+G1698*F1698</f>
        <v>0</v>
      </c>
      <c r="I1698" s="509"/>
      <c r="J1698" s="121"/>
      <c r="K1698" s="806"/>
      <c r="L1698" s="509"/>
      <c r="M1698" s="121"/>
      <c r="N1698" s="121"/>
      <c r="O1698" s="510"/>
      <c r="P1698" s="911"/>
      <c r="Q1698" s="911"/>
      <c r="R1698" s="511"/>
      <c r="S1698" s="993"/>
      <c r="T1698" s="993"/>
      <c r="U1698" s="993"/>
      <c r="V1698" s="994"/>
      <c r="W1698" s="509"/>
      <c r="X1698" s="509"/>
      <c r="Y1698" s="509"/>
      <c r="Z1698" s="509"/>
      <c r="AA1698" s="509"/>
      <c r="AB1698" s="509"/>
      <c r="AC1698" s="509"/>
      <c r="AD1698" s="509"/>
      <c r="AE1698" s="509"/>
      <c r="AF1698" s="509"/>
    </row>
    <row r="1699" spans="2:32" s="504" customFormat="1" ht="15.75" customHeight="1">
      <c r="B1699" s="700"/>
      <c r="C1699" s="1114"/>
      <c r="D1699" s="1035"/>
      <c r="E1699" s="512"/>
      <c r="F1699" s="596"/>
      <c r="G1699" s="1455"/>
      <c r="H1699" s="581"/>
      <c r="I1699" s="509"/>
      <c r="J1699" s="121"/>
      <c r="K1699" s="806"/>
      <c r="L1699" s="509"/>
      <c r="M1699" s="121"/>
      <c r="N1699" s="121"/>
      <c r="O1699" s="510"/>
      <c r="P1699" s="911"/>
      <c r="Q1699" s="911"/>
      <c r="R1699" s="511"/>
      <c r="S1699" s="993"/>
      <c r="T1699" s="993"/>
      <c r="U1699" s="993"/>
      <c r="V1699" s="994"/>
      <c r="W1699" s="509"/>
      <c r="X1699" s="509"/>
      <c r="Y1699" s="509"/>
      <c r="Z1699" s="509"/>
      <c r="AA1699" s="509"/>
      <c r="AB1699" s="509"/>
      <c r="AC1699" s="509"/>
      <c r="AD1699" s="509"/>
      <c r="AE1699" s="509"/>
      <c r="AF1699" s="509"/>
    </row>
    <row r="1700" spans="2:32" s="504" customFormat="1" ht="15.75" customHeight="1">
      <c r="B1700" s="593" t="s">
        <v>576</v>
      </c>
      <c r="C1700" s="1114"/>
      <c r="D1700" s="1035" t="s">
        <v>424</v>
      </c>
      <c r="E1700" s="512"/>
      <c r="F1700" s="596"/>
      <c r="G1700" s="1455"/>
      <c r="H1700" s="677"/>
      <c r="I1700" s="509"/>
      <c r="J1700" s="121"/>
      <c r="K1700" s="806"/>
      <c r="L1700" s="509"/>
      <c r="M1700" s="121"/>
      <c r="N1700" s="121"/>
      <c r="O1700" s="510"/>
      <c r="P1700" s="911"/>
      <c r="Q1700" s="911"/>
      <c r="R1700" s="511"/>
      <c r="S1700" s="993"/>
      <c r="T1700" s="993"/>
      <c r="U1700" s="993"/>
      <c r="V1700" s="994"/>
      <c r="W1700" s="509"/>
      <c r="X1700" s="509"/>
      <c r="Y1700" s="509"/>
      <c r="Z1700" s="509"/>
      <c r="AA1700" s="509"/>
      <c r="AB1700" s="509"/>
      <c r="AC1700" s="509"/>
      <c r="AD1700" s="509"/>
      <c r="AE1700" s="509"/>
      <c r="AF1700" s="509"/>
    </row>
    <row r="1701" spans="2:32" s="504" customFormat="1" ht="15.75" customHeight="1">
      <c r="B1701" s="1124"/>
      <c r="C1701" s="1116" t="s">
        <v>39</v>
      </c>
      <c r="D1701" s="1033" t="s">
        <v>688</v>
      </c>
      <c r="E1701" s="512" t="s">
        <v>639</v>
      </c>
      <c r="F1701" s="596">
        <v>17</v>
      </c>
      <c r="G1701" s="1455"/>
      <c r="H1701" s="581">
        <f>+G1701*F1701</f>
        <v>0</v>
      </c>
      <c r="I1701" s="509"/>
      <c r="J1701" s="121"/>
      <c r="K1701" s="806"/>
      <c r="L1701" s="509"/>
      <c r="M1701" s="121"/>
      <c r="N1701" s="121"/>
      <c r="O1701" s="510"/>
      <c r="P1701" s="911"/>
      <c r="Q1701" s="911"/>
      <c r="R1701" s="511"/>
      <c r="S1701" s="993"/>
      <c r="T1701" s="993"/>
      <c r="U1701" s="993"/>
      <c r="V1701" s="994"/>
      <c r="W1701" s="509"/>
      <c r="X1701" s="509"/>
      <c r="Y1701" s="509"/>
      <c r="Z1701" s="509"/>
      <c r="AA1701" s="509"/>
      <c r="AB1701" s="509"/>
      <c r="AC1701" s="509"/>
      <c r="AD1701" s="509"/>
      <c r="AE1701" s="509"/>
      <c r="AF1701" s="509"/>
    </row>
    <row r="1702" spans="2:32" s="564" customFormat="1" ht="38.25">
      <c r="B1702" s="1124"/>
      <c r="C1702" s="1116" t="s">
        <v>35</v>
      </c>
      <c r="D1702" s="1082" t="s">
        <v>626</v>
      </c>
      <c r="E1702" s="566" t="s">
        <v>12</v>
      </c>
      <c r="F1702" s="1030">
        <v>17.91</v>
      </c>
      <c r="G1702" s="1455"/>
      <c r="H1702" s="581">
        <f>+G1702*F1702</f>
        <v>0</v>
      </c>
      <c r="I1702" s="568"/>
      <c r="J1702" s="786"/>
      <c r="K1702" s="806"/>
      <c r="L1702" s="568"/>
      <c r="M1702" s="786"/>
      <c r="N1702" s="786"/>
      <c r="O1702" s="598"/>
      <c r="P1702" s="912"/>
      <c r="Q1702" s="912"/>
      <c r="R1702" s="569"/>
      <c r="S1702" s="1003"/>
      <c r="T1702" s="1003"/>
      <c r="U1702" s="1003"/>
      <c r="V1702" s="1004"/>
      <c r="W1702" s="568"/>
      <c r="X1702" s="568"/>
      <c r="Y1702" s="568"/>
      <c r="Z1702" s="568"/>
      <c r="AA1702" s="568"/>
      <c r="AB1702" s="568"/>
      <c r="AC1702" s="568"/>
      <c r="AD1702" s="568"/>
      <c r="AE1702" s="568"/>
      <c r="AF1702" s="568"/>
    </row>
    <row r="1703" spans="2:32" s="504" customFormat="1" ht="15.75" customHeight="1">
      <c r="B1703" s="638"/>
      <c r="C1703" s="1041"/>
      <c r="D1703" s="1035"/>
      <c r="E1703" s="512"/>
      <c r="F1703" s="596"/>
      <c r="G1703" s="1455"/>
      <c r="H1703" s="581"/>
      <c r="I1703" s="509"/>
      <c r="J1703" s="121"/>
      <c r="K1703" s="806"/>
      <c r="L1703" s="509"/>
      <c r="M1703" s="121"/>
      <c r="N1703" s="121"/>
      <c r="O1703" s="510"/>
      <c r="P1703" s="911"/>
      <c r="Q1703" s="911"/>
      <c r="R1703" s="511"/>
      <c r="S1703" s="993"/>
      <c r="T1703" s="993"/>
      <c r="U1703" s="993"/>
      <c r="V1703" s="994"/>
      <c r="W1703" s="509"/>
      <c r="X1703" s="509"/>
      <c r="Y1703" s="509"/>
      <c r="Z1703" s="509"/>
      <c r="AA1703" s="509"/>
      <c r="AB1703" s="509"/>
      <c r="AC1703" s="509"/>
      <c r="AD1703" s="509"/>
      <c r="AE1703" s="509"/>
      <c r="AF1703" s="509"/>
    </row>
    <row r="1704" spans="2:32" s="509" customFormat="1" ht="15.75" customHeight="1">
      <c r="B1704" s="705">
        <f>B1694+0.1</f>
        <v>2.5</v>
      </c>
      <c r="C1704" s="1126"/>
      <c r="D1704" s="1038" t="s">
        <v>428</v>
      </c>
      <c r="E1704" s="512"/>
      <c r="F1704" s="596"/>
      <c r="G1704" s="1455"/>
      <c r="H1704" s="1037">
        <f>SUBTOTAL(9,H1705:H1711)</f>
        <v>0</v>
      </c>
      <c r="J1704" s="121"/>
      <c r="K1704" s="806"/>
      <c r="M1704" s="121"/>
      <c r="N1704" s="121"/>
      <c r="O1704" s="510"/>
      <c r="P1704" s="911"/>
      <c r="Q1704" s="911"/>
      <c r="R1704" s="511"/>
      <c r="S1704" s="993"/>
      <c r="T1704" s="993"/>
      <c r="U1704" s="993"/>
      <c r="V1704" s="994"/>
    </row>
    <row r="1705" spans="2:32" s="504" customFormat="1" ht="15.75" customHeight="1">
      <c r="B1705" s="593" t="s">
        <v>689</v>
      </c>
      <c r="C1705" s="1114"/>
      <c r="D1705" s="1035" t="s">
        <v>420</v>
      </c>
      <c r="E1705" s="512"/>
      <c r="F1705" s="596"/>
      <c r="G1705" s="1455"/>
      <c r="H1705" s="677"/>
      <c r="I1705" s="509"/>
      <c r="J1705" s="121"/>
      <c r="K1705" s="806"/>
      <c r="L1705" s="509"/>
      <c r="M1705" s="121"/>
      <c r="N1705" s="121"/>
      <c r="O1705" s="510"/>
      <c r="P1705" s="911"/>
      <c r="Q1705" s="911"/>
      <c r="R1705" s="511"/>
      <c r="S1705" s="993"/>
      <c r="T1705" s="993"/>
      <c r="U1705" s="993"/>
      <c r="V1705" s="994"/>
      <c r="W1705" s="509"/>
      <c r="X1705" s="509"/>
      <c r="Y1705" s="509"/>
      <c r="Z1705" s="509"/>
      <c r="AA1705" s="509"/>
      <c r="AB1705" s="509"/>
      <c r="AC1705" s="509"/>
      <c r="AD1705" s="509"/>
      <c r="AE1705" s="509"/>
      <c r="AF1705" s="509"/>
    </row>
    <row r="1706" spans="2:32" s="504" customFormat="1" ht="15.75" customHeight="1">
      <c r="B1706" s="1124"/>
      <c r="C1706" s="1116" t="s">
        <v>39</v>
      </c>
      <c r="D1706" s="1035" t="s">
        <v>691</v>
      </c>
      <c r="E1706" s="512" t="s">
        <v>0</v>
      </c>
      <c r="F1706" s="596">
        <v>23</v>
      </c>
      <c r="G1706" s="1455"/>
      <c r="H1706" s="581">
        <f>+G1706*F1706</f>
        <v>0</v>
      </c>
      <c r="I1706" s="509"/>
      <c r="J1706" s="121"/>
      <c r="K1706" s="806"/>
      <c r="L1706" s="509"/>
      <c r="M1706" s="121"/>
      <c r="N1706" s="121"/>
      <c r="O1706" s="510"/>
      <c r="P1706" s="911"/>
      <c r="Q1706" s="911"/>
      <c r="R1706" s="511"/>
      <c r="S1706" s="993"/>
      <c r="T1706" s="993"/>
      <c r="U1706" s="993"/>
      <c r="V1706" s="994"/>
      <c r="W1706" s="509"/>
      <c r="X1706" s="509"/>
      <c r="Y1706" s="509"/>
      <c r="Z1706" s="509"/>
      <c r="AA1706" s="509"/>
      <c r="AB1706" s="509"/>
      <c r="AC1706" s="509"/>
      <c r="AD1706" s="509"/>
      <c r="AE1706" s="509"/>
      <c r="AF1706" s="509"/>
    </row>
    <row r="1707" spans="2:32" s="504" customFormat="1" ht="15.75" customHeight="1">
      <c r="B1707" s="1125"/>
      <c r="C1707" s="1116" t="s">
        <v>35</v>
      </c>
      <c r="D1707" s="1035" t="s">
        <v>726</v>
      </c>
      <c r="E1707" s="512" t="s">
        <v>5</v>
      </c>
      <c r="F1707" s="596">
        <v>1</v>
      </c>
      <c r="G1707" s="1455"/>
      <c r="H1707" s="581">
        <f>+G1707*F1707</f>
        <v>0</v>
      </c>
      <c r="I1707" s="509"/>
      <c r="J1707" s="121"/>
      <c r="K1707" s="806"/>
      <c r="L1707" s="509"/>
      <c r="M1707" s="121"/>
      <c r="N1707" s="121"/>
      <c r="O1707" s="510"/>
      <c r="P1707" s="911"/>
      <c r="Q1707" s="911"/>
      <c r="R1707" s="511"/>
      <c r="S1707" s="993"/>
      <c r="T1707" s="993"/>
      <c r="U1707" s="993"/>
      <c r="V1707" s="994"/>
      <c r="W1707" s="509"/>
      <c r="X1707" s="509"/>
      <c r="Y1707" s="509"/>
      <c r="Z1707" s="509"/>
      <c r="AA1707" s="509"/>
      <c r="AB1707" s="509"/>
      <c r="AC1707" s="509"/>
      <c r="AD1707" s="509"/>
      <c r="AE1707" s="509"/>
      <c r="AF1707" s="509"/>
    </row>
    <row r="1708" spans="2:32" s="504" customFormat="1" ht="15.75" customHeight="1">
      <c r="B1708" s="1124"/>
      <c r="C1708" s="1114"/>
      <c r="D1708" s="1035"/>
      <c r="E1708" s="512"/>
      <c r="F1708" s="596"/>
      <c r="G1708" s="1455"/>
      <c r="H1708" s="581"/>
      <c r="I1708" s="509"/>
      <c r="J1708" s="121"/>
      <c r="K1708" s="806"/>
      <c r="L1708" s="509"/>
      <c r="M1708" s="121"/>
      <c r="N1708" s="121"/>
      <c r="O1708" s="510"/>
      <c r="P1708" s="911"/>
      <c r="Q1708" s="911"/>
      <c r="R1708" s="511"/>
      <c r="S1708" s="993"/>
      <c r="T1708" s="993"/>
      <c r="U1708" s="993"/>
      <c r="V1708" s="994"/>
      <c r="W1708" s="509"/>
      <c r="X1708" s="509"/>
      <c r="Y1708" s="509"/>
      <c r="Z1708" s="509"/>
      <c r="AA1708" s="509"/>
      <c r="AB1708" s="509"/>
      <c r="AC1708" s="509"/>
      <c r="AD1708" s="509"/>
      <c r="AE1708" s="509"/>
      <c r="AF1708" s="509"/>
    </row>
    <row r="1709" spans="2:32" s="504" customFormat="1" ht="15.75" customHeight="1">
      <c r="B1709" s="593" t="s">
        <v>705</v>
      </c>
      <c r="C1709" s="1114"/>
      <c r="D1709" s="1035" t="s">
        <v>424</v>
      </c>
      <c r="E1709" s="512"/>
      <c r="F1709" s="596"/>
      <c r="G1709" s="1455"/>
      <c r="H1709" s="677"/>
      <c r="I1709" s="509"/>
      <c r="J1709" s="121"/>
      <c r="K1709" s="806"/>
      <c r="L1709" s="509"/>
      <c r="M1709" s="121"/>
      <c r="N1709" s="121"/>
      <c r="O1709" s="510"/>
      <c r="P1709" s="911"/>
      <c r="Q1709" s="911"/>
      <c r="R1709" s="511"/>
      <c r="S1709" s="993"/>
      <c r="T1709" s="993"/>
      <c r="U1709" s="993"/>
      <c r="V1709" s="994"/>
      <c r="W1709" s="509"/>
      <c r="X1709" s="509"/>
      <c r="Y1709" s="509"/>
      <c r="Z1709" s="509"/>
      <c r="AA1709" s="509"/>
      <c r="AB1709" s="509"/>
      <c r="AC1709" s="509"/>
      <c r="AD1709" s="509"/>
      <c r="AE1709" s="509"/>
      <c r="AF1709" s="509"/>
    </row>
    <row r="1710" spans="2:32" s="504" customFormat="1" ht="15.75" customHeight="1">
      <c r="B1710" s="1124"/>
      <c r="C1710" s="1116" t="s">
        <v>39</v>
      </c>
      <c r="D1710" s="1033" t="s">
        <v>706</v>
      </c>
      <c r="E1710" s="512" t="s">
        <v>639</v>
      </c>
      <c r="F1710" s="596">
        <v>23</v>
      </c>
      <c r="G1710" s="1455"/>
      <c r="H1710" s="581">
        <f>+G1710*F1710</f>
        <v>0</v>
      </c>
      <c r="I1710" s="509"/>
      <c r="J1710" s="121"/>
      <c r="K1710" s="806"/>
      <c r="L1710" s="509"/>
      <c r="M1710" s="121"/>
      <c r="N1710" s="121"/>
      <c r="O1710" s="510"/>
      <c r="P1710" s="911"/>
      <c r="Q1710" s="911"/>
      <c r="R1710" s="511"/>
      <c r="S1710" s="993"/>
      <c r="T1710" s="993"/>
      <c r="U1710" s="993"/>
      <c r="V1710" s="994"/>
      <c r="W1710" s="509"/>
      <c r="X1710" s="509"/>
      <c r="Y1710" s="509"/>
      <c r="Z1710" s="509"/>
      <c r="AA1710" s="509"/>
      <c r="AB1710" s="509"/>
      <c r="AC1710" s="509"/>
      <c r="AD1710" s="509"/>
      <c r="AE1710" s="509"/>
      <c r="AF1710" s="509"/>
    </row>
    <row r="1711" spans="2:32" s="564" customFormat="1" ht="25.5">
      <c r="B1711" s="1124"/>
      <c r="C1711" s="1116" t="s">
        <v>35</v>
      </c>
      <c r="D1711" s="1032" t="s">
        <v>727</v>
      </c>
      <c r="E1711" s="566" t="s">
        <v>12</v>
      </c>
      <c r="F1711" s="1030">
        <v>19.350000000000001</v>
      </c>
      <c r="G1711" s="1455"/>
      <c r="H1711" s="581">
        <f>+G1711*F1711</f>
        <v>0</v>
      </c>
      <c r="I1711" s="568"/>
      <c r="J1711" s="786"/>
      <c r="K1711" s="806"/>
      <c r="L1711" s="568"/>
      <c r="M1711" s="786"/>
      <c r="N1711" s="786"/>
      <c r="O1711" s="598"/>
      <c r="P1711" s="912"/>
      <c r="Q1711" s="912"/>
      <c r="R1711" s="569"/>
      <c r="S1711" s="1003"/>
      <c r="T1711" s="1003"/>
      <c r="U1711" s="1003"/>
      <c r="V1711" s="1004"/>
      <c r="W1711" s="568"/>
      <c r="X1711" s="568"/>
      <c r="Y1711" s="568"/>
      <c r="Z1711" s="568"/>
      <c r="AA1711" s="568"/>
      <c r="AB1711" s="568"/>
      <c r="AC1711" s="568"/>
      <c r="AD1711" s="568"/>
      <c r="AE1711" s="568"/>
      <c r="AF1711" s="568"/>
    </row>
    <row r="1712" spans="2:32" s="504" customFormat="1" ht="15.75" customHeight="1">
      <c r="B1712" s="1124"/>
      <c r="C1712" s="1114"/>
      <c r="D1712" s="1103"/>
      <c r="E1712" s="512"/>
      <c r="F1712" s="596"/>
      <c r="G1712" s="1455"/>
      <c r="H1712" s="581"/>
      <c r="I1712" s="509"/>
      <c r="J1712" s="121"/>
      <c r="K1712" s="806"/>
      <c r="L1712" s="509"/>
      <c r="M1712" s="121"/>
      <c r="N1712" s="121"/>
      <c r="O1712" s="510"/>
      <c r="P1712" s="911"/>
      <c r="Q1712" s="911"/>
      <c r="R1712" s="511"/>
      <c r="S1712" s="993"/>
      <c r="T1712" s="993"/>
      <c r="U1712" s="993"/>
      <c r="V1712" s="994"/>
      <c r="W1712" s="509"/>
      <c r="X1712" s="509"/>
      <c r="Y1712" s="509"/>
      <c r="Z1712" s="509"/>
      <c r="AA1712" s="509"/>
      <c r="AB1712" s="509"/>
      <c r="AC1712" s="509"/>
      <c r="AD1712" s="509"/>
      <c r="AE1712" s="509"/>
      <c r="AF1712" s="509"/>
    </row>
    <row r="1713" spans="1:32" s="599" customFormat="1" ht="15.75" customHeight="1">
      <c r="B1713" s="1124"/>
      <c r="C1713" s="1123"/>
      <c r="D1713" s="1122"/>
      <c r="E1713" s="512"/>
      <c r="F1713" s="708"/>
      <c r="G1713" s="1459"/>
      <c r="H1713" s="709"/>
      <c r="I1713" s="602"/>
      <c r="J1713" s="789"/>
      <c r="K1713" s="806"/>
      <c r="L1713" s="602"/>
      <c r="M1713" s="121"/>
      <c r="N1713" s="121"/>
      <c r="O1713" s="603"/>
      <c r="P1713" s="916"/>
      <c r="Q1713" s="916"/>
      <c r="R1713" s="604"/>
      <c r="S1713" s="1007"/>
      <c r="T1713" s="1007"/>
      <c r="U1713" s="1007"/>
      <c r="V1713" s="1008"/>
      <c r="W1713" s="602"/>
      <c r="X1713" s="602"/>
      <c r="Y1713" s="602"/>
      <c r="Z1713" s="602"/>
      <c r="AA1713" s="602"/>
      <c r="AB1713" s="602"/>
      <c r="AC1713" s="602"/>
      <c r="AD1713" s="602"/>
      <c r="AE1713" s="602"/>
      <c r="AF1713" s="602"/>
    </row>
    <row r="1714" spans="1:32" s="504" customFormat="1" ht="15.75" customHeight="1">
      <c r="B1714" s="625"/>
      <c r="C1714" s="1101"/>
      <c r="D1714" s="1100" t="s">
        <v>114</v>
      </c>
      <c r="E1714" s="626"/>
      <c r="F1714" s="627"/>
      <c r="G1714" s="1434"/>
      <c r="H1714" s="628">
        <f>SUBTOTAL(9,H1715:H1830)</f>
        <v>0</v>
      </c>
      <c r="I1714" s="509"/>
      <c r="J1714" s="121"/>
      <c r="K1714" s="806"/>
      <c r="L1714" s="509"/>
      <c r="M1714" s="121"/>
      <c r="N1714" s="121"/>
      <c r="O1714" s="511"/>
      <c r="P1714" s="911"/>
      <c r="Q1714" s="911"/>
      <c r="R1714" s="511"/>
      <c r="S1714" s="993"/>
      <c r="T1714" s="993"/>
      <c r="U1714" s="993"/>
      <c r="V1714" s="994"/>
      <c r="W1714" s="509"/>
      <c r="X1714" s="509"/>
      <c r="Y1714" s="509"/>
      <c r="Z1714" s="509"/>
      <c r="AA1714" s="509"/>
      <c r="AB1714" s="509"/>
      <c r="AC1714" s="509"/>
      <c r="AD1714" s="509"/>
      <c r="AE1714" s="509"/>
      <c r="AF1714" s="509"/>
    </row>
    <row r="1715" spans="1:32" s="504" customFormat="1" ht="15.75" customHeight="1">
      <c r="B1715" s="629">
        <v>1</v>
      </c>
      <c r="C1715" s="1067"/>
      <c r="D1715" s="1066" t="s">
        <v>450</v>
      </c>
      <c r="E1715" s="669"/>
      <c r="F1715" s="670"/>
      <c r="G1715" s="1454"/>
      <c r="H1715" s="1063">
        <f>SUBTOTAL(9,H1716:H1754)</f>
        <v>0</v>
      </c>
      <c r="I1715" s="509"/>
      <c r="J1715" s="121"/>
      <c r="K1715" s="806"/>
      <c r="L1715" s="509"/>
      <c r="M1715" s="121"/>
      <c r="N1715" s="121"/>
      <c r="O1715" s="511"/>
      <c r="P1715" s="911"/>
      <c r="Q1715" s="911"/>
      <c r="R1715" s="511"/>
      <c r="S1715" s="993"/>
      <c r="T1715" s="993"/>
      <c r="U1715" s="993"/>
      <c r="V1715" s="994"/>
      <c r="W1715" s="509"/>
      <c r="X1715" s="509"/>
      <c r="Y1715" s="509"/>
      <c r="Z1715" s="509"/>
      <c r="AA1715" s="509"/>
      <c r="AB1715" s="509"/>
      <c r="AC1715" s="509"/>
      <c r="AD1715" s="509"/>
      <c r="AE1715" s="509"/>
      <c r="AF1715" s="509"/>
    </row>
    <row r="1716" spans="1:32" s="6" customFormat="1" ht="18" customHeight="1">
      <c r="A1716" s="672"/>
      <c r="B1716" s="503"/>
      <c r="C1716" s="1095"/>
      <c r="D1716" s="1094" t="s">
        <v>606</v>
      </c>
      <c r="E1716" s="498"/>
      <c r="F1716" s="596"/>
      <c r="G1716" s="1455"/>
      <c r="H1716" s="1093"/>
      <c r="I1716" s="15"/>
      <c r="J1716" s="779"/>
      <c r="K1716" s="806"/>
      <c r="L1716" s="673"/>
      <c r="M1716" s="123"/>
      <c r="N1716" s="375"/>
      <c r="P1716" s="882"/>
      <c r="Q1716" s="882"/>
      <c r="S1716" s="983"/>
      <c r="T1716" s="983"/>
      <c r="U1716" s="983"/>
      <c r="V1716" s="983"/>
    </row>
    <row r="1717" spans="1:32" s="546" customFormat="1" ht="15.75" customHeight="1">
      <c r="A1717" s="536"/>
      <c r="B1717" s="523">
        <f>B1715+0.1</f>
        <v>1.1000000000000001</v>
      </c>
      <c r="C1717" s="1092"/>
      <c r="D1717" s="1121" t="s">
        <v>607</v>
      </c>
      <c r="E1717" s="674"/>
      <c r="F1717" s="675"/>
      <c r="G1717" s="1456"/>
      <c r="H1717" s="1078">
        <f>SUBTOTAL(9,H1718:H1727)</f>
        <v>0</v>
      </c>
      <c r="I1717" s="540"/>
      <c r="J1717" s="121"/>
      <c r="K1717" s="806"/>
      <c r="L1717" s="540"/>
      <c r="M1717" s="121"/>
      <c r="N1717" s="121"/>
      <c r="O1717" s="541"/>
      <c r="P1717" s="911"/>
      <c r="Q1717" s="918"/>
      <c r="R1717" s="543"/>
      <c r="S1717" s="995"/>
      <c r="T1717" s="995"/>
      <c r="U1717" s="995"/>
      <c r="V1717" s="996"/>
      <c r="W1717" s="676"/>
      <c r="X1717" s="536"/>
      <c r="Y1717" s="536"/>
      <c r="Z1717" s="536"/>
      <c r="AA1717" s="536"/>
      <c r="AB1717" s="536"/>
      <c r="AC1717" s="536"/>
      <c r="AD1717" s="536"/>
      <c r="AE1717" s="536"/>
      <c r="AF1717" s="536"/>
    </row>
    <row r="1718" spans="1:32" s="504" customFormat="1" ht="15.75" customHeight="1">
      <c r="B1718" s="522" t="s">
        <v>286</v>
      </c>
      <c r="C1718" s="1114"/>
      <c r="D1718" s="1035" t="s">
        <v>420</v>
      </c>
      <c r="E1718" s="512"/>
      <c r="F1718" s="596"/>
      <c r="G1718" s="1455"/>
      <c r="H1718" s="677"/>
      <c r="I1718" s="509"/>
      <c r="J1718" s="121"/>
      <c r="K1718" s="806"/>
      <c r="L1718" s="509"/>
      <c r="M1718" s="121"/>
      <c r="N1718" s="121"/>
      <c r="O1718" s="510"/>
      <c r="P1718" s="911"/>
      <c r="Q1718" s="911"/>
      <c r="R1718" s="511"/>
      <c r="S1718" s="993"/>
      <c r="T1718" s="993"/>
      <c r="U1718" s="993"/>
      <c r="V1718" s="994"/>
      <c r="W1718" s="509"/>
      <c r="X1718" s="509"/>
      <c r="Y1718" s="509"/>
      <c r="Z1718" s="509"/>
      <c r="AA1718" s="509"/>
      <c r="AB1718" s="509"/>
      <c r="AC1718" s="509"/>
      <c r="AD1718" s="509"/>
      <c r="AE1718" s="509"/>
      <c r="AF1718" s="509"/>
    </row>
    <row r="1719" spans="1:32" s="546" customFormat="1" ht="15.75" customHeight="1">
      <c r="A1719" s="536"/>
      <c r="B1719" s="593"/>
      <c r="C1719" s="1116" t="s">
        <v>39</v>
      </c>
      <c r="D1719" s="1088" t="s">
        <v>825</v>
      </c>
      <c r="E1719" s="589" t="s">
        <v>5</v>
      </c>
      <c r="F1719" s="596">
        <v>3</v>
      </c>
      <c r="G1719" s="1455"/>
      <c r="H1719" s="1080">
        <f>F1719*G1719</f>
        <v>0</v>
      </c>
      <c r="I1719" s="540"/>
      <c r="J1719" s="121"/>
      <c r="K1719" s="806"/>
      <c r="L1719" s="540"/>
      <c r="M1719" s="121"/>
      <c r="N1719" s="121"/>
      <c r="O1719" s="541"/>
      <c r="P1719" s="911"/>
      <c r="Q1719" s="918"/>
      <c r="R1719" s="543"/>
      <c r="S1719" s="995"/>
      <c r="T1719" s="995"/>
      <c r="U1719" s="995"/>
      <c r="V1719" s="996"/>
      <c r="W1719" s="536"/>
      <c r="X1719" s="536"/>
      <c r="Y1719" s="536"/>
      <c r="Z1719" s="536"/>
      <c r="AA1719" s="536"/>
      <c r="AB1719" s="536"/>
      <c r="AC1719" s="536"/>
      <c r="AD1719" s="536"/>
      <c r="AE1719" s="536"/>
      <c r="AF1719" s="536"/>
    </row>
    <row r="1720" spans="1:32" s="546" customFormat="1" ht="15.75" customHeight="1">
      <c r="A1720" s="536"/>
      <c r="B1720" s="593"/>
      <c r="C1720" s="1116" t="s">
        <v>35</v>
      </c>
      <c r="D1720" s="1088" t="s">
        <v>610</v>
      </c>
      <c r="E1720" s="589"/>
      <c r="F1720" s="596"/>
      <c r="G1720" s="1455"/>
      <c r="H1720" s="1080"/>
      <c r="I1720" s="540"/>
      <c r="J1720" s="121"/>
      <c r="K1720" s="806"/>
      <c r="L1720" s="540"/>
      <c r="M1720" s="121"/>
      <c r="N1720" s="121"/>
      <c r="O1720" s="541"/>
      <c r="P1720" s="911"/>
      <c r="Q1720" s="918"/>
      <c r="R1720" s="543"/>
      <c r="S1720" s="995"/>
      <c r="T1720" s="995"/>
      <c r="U1720" s="995"/>
      <c r="V1720" s="996"/>
      <c r="W1720" s="536"/>
      <c r="X1720" s="536"/>
      <c r="Y1720" s="536"/>
      <c r="Z1720" s="536"/>
      <c r="AA1720" s="536"/>
      <c r="AB1720" s="536"/>
      <c r="AC1720" s="536"/>
      <c r="AD1720" s="536"/>
      <c r="AE1720" s="536"/>
      <c r="AF1720" s="536"/>
    </row>
    <row r="1721" spans="1:32" s="546" customFormat="1" ht="15.75" customHeight="1">
      <c r="A1721" s="536"/>
      <c r="B1721" s="593"/>
      <c r="C1721" s="1019"/>
      <c r="D1721" s="1088" t="s">
        <v>824</v>
      </c>
      <c r="E1721" s="589" t="s">
        <v>0</v>
      </c>
      <c r="F1721" s="596">
        <v>3</v>
      </c>
      <c r="G1721" s="1455"/>
      <c r="H1721" s="1080">
        <f>F1721*G1721</f>
        <v>0</v>
      </c>
      <c r="I1721" s="540"/>
      <c r="J1721" s="121"/>
      <c r="K1721" s="806"/>
      <c r="L1721" s="540"/>
      <c r="M1721" s="121"/>
      <c r="N1721" s="121"/>
      <c r="O1721" s="541"/>
      <c r="P1721" s="911"/>
      <c r="Q1721" s="918"/>
      <c r="R1721" s="543"/>
      <c r="S1721" s="995"/>
      <c r="T1721" s="995"/>
      <c r="U1721" s="995"/>
      <c r="V1721" s="996"/>
      <c r="W1721" s="536"/>
      <c r="X1721" s="536"/>
      <c r="Y1721" s="536"/>
      <c r="Z1721" s="536"/>
      <c r="AA1721" s="536"/>
      <c r="AB1721" s="536"/>
      <c r="AC1721" s="536"/>
      <c r="AD1721" s="536"/>
      <c r="AE1721" s="536"/>
      <c r="AF1721" s="536"/>
    </row>
    <row r="1722" spans="1:32" s="546" customFormat="1" ht="15.75" customHeight="1">
      <c r="A1722" s="536"/>
      <c r="B1722" s="593"/>
      <c r="C1722" s="1019"/>
      <c r="D1722" s="1088" t="s">
        <v>611</v>
      </c>
      <c r="E1722" s="589" t="s">
        <v>0</v>
      </c>
      <c r="F1722" s="596">
        <v>3</v>
      </c>
      <c r="G1722" s="1455"/>
      <c r="H1722" s="1080">
        <f>F1722*G1722</f>
        <v>0</v>
      </c>
      <c r="I1722" s="540"/>
      <c r="J1722" s="121"/>
      <c r="K1722" s="806"/>
      <c r="L1722" s="540"/>
      <c r="M1722" s="121"/>
      <c r="N1722" s="121"/>
      <c r="O1722" s="541"/>
      <c r="P1722" s="911"/>
      <c r="Q1722" s="918"/>
      <c r="R1722" s="543"/>
      <c r="S1722" s="995"/>
      <c r="T1722" s="995"/>
      <c r="U1722" s="995"/>
      <c r="V1722" s="996"/>
      <c r="W1722" s="536"/>
      <c r="X1722" s="536"/>
      <c r="Y1722" s="536"/>
      <c r="Z1722" s="536"/>
      <c r="AA1722" s="536"/>
      <c r="AB1722" s="536"/>
      <c r="AC1722" s="536"/>
      <c r="AD1722" s="536"/>
      <c r="AE1722" s="536"/>
      <c r="AF1722" s="536"/>
    </row>
    <row r="1723" spans="1:32" s="546" customFormat="1" ht="15.75" customHeight="1">
      <c r="A1723" s="536"/>
      <c r="B1723" s="593"/>
      <c r="C1723" s="1019"/>
      <c r="D1723" s="1088" t="s">
        <v>612</v>
      </c>
      <c r="E1723" s="589" t="s">
        <v>0</v>
      </c>
      <c r="F1723" s="596">
        <v>3</v>
      </c>
      <c r="G1723" s="1455"/>
      <c r="H1723" s="1080">
        <f>F1723*G1723</f>
        <v>0</v>
      </c>
      <c r="I1723" s="540"/>
      <c r="J1723" s="121"/>
      <c r="K1723" s="806"/>
      <c r="L1723" s="540"/>
      <c r="M1723" s="121"/>
      <c r="N1723" s="121"/>
      <c r="O1723" s="541"/>
      <c r="P1723" s="911"/>
      <c r="Q1723" s="918"/>
      <c r="R1723" s="543"/>
      <c r="S1723" s="995"/>
      <c r="T1723" s="995"/>
      <c r="U1723" s="995"/>
      <c r="V1723" s="996"/>
      <c r="W1723" s="536"/>
      <c r="X1723" s="536"/>
      <c r="Y1723" s="536"/>
      <c r="Z1723" s="536"/>
      <c r="AA1723" s="536"/>
      <c r="AB1723" s="536"/>
      <c r="AC1723" s="536"/>
      <c r="AD1723" s="536"/>
      <c r="AE1723" s="536"/>
      <c r="AF1723" s="536"/>
    </row>
    <row r="1724" spans="1:32" s="546" customFormat="1" ht="15.75" customHeight="1">
      <c r="A1724" s="536"/>
      <c r="B1724" s="678"/>
      <c r="C1724" s="1019"/>
      <c r="D1724" s="1088"/>
      <c r="E1724" s="512"/>
      <c r="F1724" s="596"/>
      <c r="G1724" s="1455"/>
      <c r="H1724" s="1080"/>
      <c r="I1724" s="540"/>
      <c r="J1724" s="121"/>
      <c r="K1724" s="806"/>
      <c r="L1724" s="540"/>
      <c r="M1724" s="121"/>
      <c r="N1724" s="121"/>
      <c r="O1724" s="541"/>
      <c r="P1724" s="911"/>
      <c r="Q1724" s="918"/>
      <c r="R1724" s="543"/>
      <c r="S1724" s="995"/>
      <c r="T1724" s="995"/>
      <c r="U1724" s="995"/>
      <c r="V1724" s="996"/>
      <c r="W1724" s="536"/>
      <c r="X1724" s="536"/>
      <c r="Y1724" s="536"/>
      <c r="Z1724" s="536"/>
      <c r="AA1724" s="536"/>
      <c r="AB1724" s="536"/>
      <c r="AC1724" s="536"/>
      <c r="AD1724" s="536"/>
      <c r="AE1724" s="536"/>
      <c r="AF1724" s="536"/>
    </row>
    <row r="1725" spans="1:32" s="546" customFormat="1" ht="15.75" customHeight="1">
      <c r="A1725" s="536"/>
      <c r="B1725" s="522" t="s">
        <v>297</v>
      </c>
      <c r="C1725" s="1114"/>
      <c r="D1725" s="1028" t="s">
        <v>424</v>
      </c>
      <c r="E1725" s="512"/>
      <c r="F1725" s="689"/>
      <c r="G1725" s="1455"/>
      <c r="H1725" s="677"/>
      <c r="I1725" s="540"/>
      <c r="J1725" s="121"/>
      <c r="K1725" s="806"/>
      <c r="L1725" s="540"/>
      <c r="M1725" s="121"/>
      <c r="N1725" s="121"/>
      <c r="O1725" s="541"/>
      <c r="P1725" s="911"/>
      <c r="Q1725" s="918"/>
      <c r="R1725" s="543"/>
      <c r="S1725" s="995"/>
      <c r="T1725" s="995"/>
      <c r="U1725" s="995"/>
      <c r="V1725" s="996"/>
      <c r="W1725" s="536"/>
      <c r="X1725" s="536"/>
      <c r="Y1725" s="536"/>
      <c r="Z1725" s="536"/>
      <c r="AA1725" s="536"/>
      <c r="AB1725" s="536"/>
      <c r="AC1725" s="536"/>
      <c r="AD1725" s="536"/>
      <c r="AE1725" s="536"/>
      <c r="AF1725" s="536"/>
    </row>
    <row r="1726" spans="1:32" s="546" customFormat="1" ht="15.75" customHeight="1">
      <c r="A1726" s="536"/>
      <c r="B1726" s="522"/>
      <c r="C1726" s="1116" t="s">
        <v>39</v>
      </c>
      <c r="D1726" s="1053" t="s">
        <v>728</v>
      </c>
      <c r="E1726" s="566" t="s">
        <v>12</v>
      </c>
      <c r="F1726" s="596">
        <v>68.92</v>
      </c>
      <c r="G1726" s="1455"/>
      <c r="H1726" s="1080">
        <f>F1726*G1726</f>
        <v>0</v>
      </c>
      <c r="I1726" s="540"/>
      <c r="J1726" s="121"/>
      <c r="K1726" s="806"/>
      <c r="L1726" s="540"/>
      <c r="M1726" s="121"/>
      <c r="N1726" s="121"/>
      <c r="O1726" s="541"/>
      <c r="P1726" s="911"/>
      <c r="Q1726" s="918"/>
      <c r="R1726" s="543"/>
      <c r="S1726" s="995"/>
      <c r="T1726" s="995"/>
      <c r="U1726" s="995"/>
      <c r="V1726" s="996"/>
      <c r="W1726" s="536"/>
      <c r="X1726" s="536"/>
      <c r="Y1726" s="536"/>
      <c r="Z1726" s="536"/>
      <c r="AA1726" s="536"/>
      <c r="AB1726" s="536"/>
      <c r="AC1726" s="536"/>
      <c r="AD1726" s="536"/>
      <c r="AE1726" s="536"/>
      <c r="AF1726" s="536"/>
    </row>
    <row r="1727" spans="1:32" s="679" customFormat="1" ht="15.75" customHeight="1">
      <c r="B1727" s="593"/>
      <c r="C1727" s="1116" t="s">
        <v>35</v>
      </c>
      <c r="D1727" s="1053" t="s">
        <v>729</v>
      </c>
      <c r="E1727" s="566" t="s">
        <v>12</v>
      </c>
      <c r="F1727" s="596">
        <v>68.92</v>
      </c>
      <c r="G1727" s="1455"/>
      <c r="H1727" s="1080">
        <f>F1727*G1727</f>
        <v>0</v>
      </c>
      <c r="I1727" s="526"/>
      <c r="J1727" s="787"/>
      <c r="K1727" s="806"/>
      <c r="L1727" s="526"/>
      <c r="M1727" s="121"/>
      <c r="N1727" s="121"/>
      <c r="O1727" s="680"/>
      <c r="P1727" s="913"/>
      <c r="Q1727" s="913"/>
      <c r="R1727" s="260"/>
      <c r="S1727" s="999"/>
      <c r="T1727" s="999"/>
      <c r="U1727" s="999"/>
      <c r="V1727" s="1000"/>
      <c r="W1727" s="526"/>
      <c r="X1727" s="526"/>
      <c r="Y1727" s="526"/>
      <c r="Z1727" s="526"/>
      <c r="AA1727" s="526"/>
      <c r="AB1727" s="526"/>
      <c r="AC1727" s="526"/>
      <c r="AD1727" s="526"/>
      <c r="AE1727" s="526"/>
      <c r="AF1727" s="526"/>
    </row>
    <row r="1728" spans="1:32" s="558" customFormat="1" ht="12.75">
      <c r="A1728" s="547"/>
      <c r="B1728" s="638"/>
      <c r="C1728" s="1041"/>
      <c r="D1728" s="1051"/>
      <c r="E1728" s="512"/>
      <c r="F1728" s="596"/>
      <c r="G1728" s="1455"/>
      <c r="H1728" s="1080"/>
      <c r="I1728" s="552"/>
      <c r="J1728" s="786"/>
      <c r="K1728" s="806"/>
      <c r="L1728" s="552"/>
      <c r="M1728" s="786"/>
      <c r="N1728" s="786"/>
      <c r="O1728" s="553"/>
      <c r="P1728" s="912"/>
      <c r="Q1728" s="919"/>
      <c r="R1728" s="555"/>
      <c r="S1728" s="997"/>
      <c r="T1728" s="997"/>
      <c r="U1728" s="997"/>
      <c r="V1728" s="998"/>
      <c r="W1728" s="547"/>
      <c r="X1728" s="547"/>
      <c r="Y1728" s="547"/>
      <c r="Z1728" s="547"/>
      <c r="AA1728" s="547"/>
      <c r="AB1728" s="547"/>
      <c r="AC1728" s="547"/>
      <c r="AD1728" s="547"/>
      <c r="AE1728" s="547"/>
      <c r="AF1728" s="547"/>
    </row>
    <row r="1729" spans="1:32" s="558" customFormat="1" ht="12.75">
      <c r="A1729" s="547"/>
      <c r="B1729" s="523">
        <f>B1717+0.1</f>
        <v>1.2</v>
      </c>
      <c r="C1729" s="1092"/>
      <c r="D1729" s="1091" t="s">
        <v>615</v>
      </c>
      <c r="E1729" s="674"/>
      <c r="F1729" s="675"/>
      <c r="G1729" s="1456"/>
      <c r="H1729" s="1078">
        <f>SUBTOTAL(9,H1730:H1736)</f>
        <v>0</v>
      </c>
      <c r="I1729" s="552"/>
      <c r="J1729" s="786"/>
      <c r="K1729" s="806"/>
      <c r="L1729" s="552"/>
      <c r="M1729" s="786"/>
      <c r="N1729" s="786"/>
      <c r="O1729" s="553"/>
      <c r="P1729" s="912"/>
      <c r="Q1729" s="919"/>
      <c r="R1729" s="555"/>
      <c r="S1729" s="997"/>
      <c r="T1729" s="997"/>
      <c r="U1729" s="997"/>
      <c r="V1729" s="998"/>
      <c r="W1729" s="547"/>
      <c r="X1729" s="547"/>
      <c r="Y1729" s="547"/>
      <c r="Z1729" s="547"/>
      <c r="AA1729" s="547"/>
      <c r="AB1729" s="547"/>
      <c r="AC1729" s="547"/>
      <c r="AD1729" s="547"/>
      <c r="AE1729" s="547"/>
      <c r="AF1729" s="547"/>
    </row>
    <row r="1730" spans="1:32" s="546" customFormat="1" ht="15.75" customHeight="1">
      <c r="A1730" s="536"/>
      <c r="B1730" s="522" t="s">
        <v>416</v>
      </c>
      <c r="C1730" s="1114"/>
      <c r="D1730" s="1035" t="s">
        <v>420</v>
      </c>
      <c r="E1730" s="512"/>
      <c r="F1730" s="596"/>
      <c r="G1730" s="1455"/>
      <c r="H1730" s="677"/>
      <c r="I1730" s="540"/>
      <c r="J1730" s="121"/>
      <c r="K1730" s="806"/>
      <c r="L1730" s="540"/>
      <c r="M1730" s="121"/>
      <c r="N1730" s="121"/>
      <c r="O1730" s="541"/>
      <c r="P1730" s="911"/>
      <c r="Q1730" s="918"/>
      <c r="R1730" s="543"/>
      <c r="S1730" s="995"/>
      <c r="T1730" s="995"/>
      <c r="U1730" s="995"/>
      <c r="V1730" s="996"/>
      <c r="W1730" s="536"/>
      <c r="X1730" s="536"/>
      <c r="Y1730" s="536"/>
      <c r="Z1730" s="536"/>
      <c r="AA1730" s="536"/>
      <c r="AB1730" s="536"/>
      <c r="AC1730" s="536"/>
      <c r="AD1730" s="536"/>
      <c r="AE1730" s="536"/>
      <c r="AF1730" s="536"/>
    </row>
    <row r="1731" spans="1:32" s="546" customFormat="1" ht="15.75" customHeight="1">
      <c r="A1731" s="536"/>
      <c r="B1731" s="593"/>
      <c r="C1731" s="1116" t="s">
        <v>39</v>
      </c>
      <c r="D1731" s="1088" t="s">
        <v>709</v>
      </c>
      <c r="E1731" s="589" t="s">
        <v>123</v>
      </c>
      <c r="F1731" s="596">
        <v>4</v>
      </c>
      <c r="G1731" s="1455"/>
      <c r="H1731" s="1080">
        <f>F1731*G1731</f>
        <v>0</v>
      </c>
      <c r="I1731" s="540"/>
      <c r="J1731" s="121"/>
      <c r="K1731" s="806"/>
      <c r="L1731" s="540"/>
      <c r="M1731" s="121"/>
      <c r="N1731" s="121"/>
      <c r="O1731" s="541"/>
      <c r="P1731" s="911"/>
      <c r="Q1731" s="918"/>
      <c r="R1731" s="543"/>
      <c r="S1731" s="995"/>
      <c r="T1731" s="995"/>
      <c r="U1731" s="995"/>
      <c r="V1731" s="996"/>
      <c r="W1731" s="536"/>
      <c r="X1731" s="536"/>
      <c r="Y1731" s="536"/>
      <c r="Z1731" s="536"/>
      <c r="AA1731" s="536"/>
      <c r="AB1731" s="536"/>
      <c r="AC1731" s="536"/>
      <c r="AD1731" s="536"/>
      <c r="AE1731" s="536"/>
      <c r="AF1731" s="536"/>
    </row>
    <row r="1732" spans="1:32" s="504" customFormat="1" ht="15.75" customHeight="1">
      <c r="B1732" s="1120"/>
      <c r="C1732" s="1116" t="s">
        <v>35</v>
      </c>
      <c r="D1732" s="1035" t="s">
        <v>422</v>
      </c>
      <c r="E1732" s="589" t="s">
        <v>123</v>
      </c>
      <c r="F1732" s="1085">
        <v>1</v>
      </c>
      <c r="G1732" s="1455"/>
      <c r="H1732" s="592">
        <f>G1732*F1732</f>
        <v>0</v>
      </c>
      <c r="I1732" s="509"/>
      <c r="J1732" s="121"/>
      <c r="K1732" s="806"/>
      <c r="L1732" s="509"/>
      <c r="M1732" s="121"/>
      <c r="N1732" s="121"/>
      <c r="O1732" s="510"/>
      <c r="P1732" s="911"/>
      <c r="Q1732" s="911"/>
      <c r="R1732" s="511"/>
      <c r="S1732" s="993"/>
      <c r="T1732" s="993"/>
      <c r="U1732" s="993"/>
      <c r="V1732" s="994"/>
      <c r="W1732" s="509"/>
      <c r="X1732" s="509"/>
      <c r="Y1732" s="509"/>
      <c r="Z1732" s="509"/>
      <c r="AA1732" s="509"/>
      <c r="AB1732" s="509"/>
      <c r="AC1732" s="509"/>
      <c r="AD1732" s="509"/>
      <c r="AE1732" s="509"/>
      <c r="AF1732" s="509"/>
    </row>
    <row r="1733" spans="1:32" s="546" customFormat="1" ht="15.75" customHeight="1">
      <c r="A1733" s="536"/>
      <c r="B1733" s="1115"/>
      <c r="C1733" s="1114"/>
      <c r="D1733" s="1028"/>
      <c r="E1733" s="512"/>
      <c r="F1733" s="596"/>
      <c r="G1733" s="1455"/>
      <c r="H1733" s="581"/>
      <c r="I1733" s="540"/>
      <c r="J1733" s="121"/>
      <c r="K1733" s="806"/>
      <c r="L1733" s="540"/>
      <c r="M1733" s="121"/>
      <c r="N1733" s="121"/>
      <c r="O1733" s="541"/>
      <c r="P1733" s="911"/>
      <c r="Q1733" s="918"/>
      <c r="R1733" s="543"/>
      <c r="S1733" s="995"/>
      <c r="T1733" s="995"/>
      <c r="U1733" s="995"/>
      <c r="V1733" s="996"/>
      <c r="W1733" s="536"/>
      <c r="X1733" s="536"/>
      <c r="Y1733" s="536"/>
      <c r="Z1733" s="536"/>
      <c r="AA1733" s="536"/>
      <c r="AB1733" s="536"/>
      <c r="AC1733" s="536"/>
      <c r="AD1733" s="536"/>
      <c r="AE1733" s="536"/>
      <c r="AF1733" s="536"/>
    </row>
    <row r="1734" spans="1:32" s="546" customFormat="1" ht="15.75" customHeight="1">
      <c r="A1734" s="536"/>
      <c r="B1734" s="522" t="s">
        <v>623</v>
      </c>
      <c r="C1734" s="1113"/>
      <c r="D1734" s="1028" t="s">
        <v>424</v>
      </c>
      <c r="E1734" s="512"/>
      <c r="F1734" s="689"/>
      <c r="G1734" s="1455"/>
      <c r="H1734" s="677"/>
      <c r="I1734" s="540"/>
      <c r="J1734" s="121"/>
      <c r="K1734" s="806"/>
      <c r="L1734" s="540"/>
      <c r="M1734" s="121"/>
      <c r="N1734" s="121"/>
      <c r="O1734" s="541"/>
      <c r="P1734" s="911"/>
      <c r="Q1734" s="918"/>
      <c r="R1734" s="543"/>
      <c r="S1734" s="995"/>
      <c r="T1734" s="995"/>
      <c r="U1734" s="995"/>
      <c r="V1734" s="996"/>
      <c r="W1734" s="536"/>
      <c r="X1734" s="536"/>
      <c r="Y1734" s="536"/>
      <c r="Z1734" s="536"/>
      <c r="AA1734" s="536"/>
      <c r="AB1734" s="536"/>
      <c r="AC1734" s="536"/>
      <c r="AD1734" s="536"/>
      <c r="AE1734" s="536"/>
      <c r="AF1734" s="536"/>
    </row>
    <row r="1735" spans="1:32" s="504" customFormat="1" ht="15.75" customHeight="1">
      <c r="B1735" s="638"/>
      <c r="C1735" s="1116" t="s">
        <v>39</v>
      </c>
      <c r="D1735" s="1082" t="s">
        <v>625</v>
      </c>
      <c r="E1735" s="498" t="s">
        <v>12</v>
      </c>
      <c r="F1735" s="596">
        <v>161.09</v>
      </c>
      <c r="G1735" s="1455"/>
      <c r="H1735" s="1080">
        <f>F1735*G1735</f>
        <v>0</v>
      </c>
      <c r="I1735" s="509"/>
      <c r="J1735" s="121"/>
      <c r="K1735" s="806"/>
      <c r="L1735" s="509"/>
      <c r="M1735" s="121"/>
      <c r="N1735" s="121"/>
      <c r="O1735" s="511"/>
      <c r="P1735" s="911"/>
      <c r="Q1735" s="911"/>
      <c r="R1735" s="511"/>
      <c r="S1735" s="993"/>
      <c r="T1735" s="993"/>
      <c r="U1735" s="993"/>
      <c r="V1735" s="994"/>
      <c r="W1735" s="509"/>
      <c r="X1735" s="509"/>
      <c r="Y1735" s="509"/>
      <c r="Z1735" s="509"/>
      <c r="AA1735" s="509"/>
      <c r="AB1735" s="509"/>
      <c r="AC1735" s="509"/>
      <c r="AD1735" s="509"/>
      <c r="AE1735" s="509"/>
      <c r="AF1735" s="509"/>
    </row>
    <row r="1736" spans="1:32" s="679" customFormat="1" ht="15.75" customHeight="1">
      <c r="B1736" s="682"/>
      <c r="C1736" s="1116" t="s">
        <v>35</v>
      </c>
      <c r="D1736" s="1082" t="s">
        <v>626</v>
      </c>
      <c r="E1736" s="566" t="s">
        <v>12</v>
      </c>
      <c r="F1736" s="1118">
        <v>17.829999999999998</v>
      </c>
      <c r="G1736" s="1455"/>
      <c r="H1736" s="1080">
        <f>F1736*G1736</f>
        <v>0</v>
      </c>
      <c r="I1736" s="526"/>
      <c r="J1736" s="787"/>
      <c r="K1736" s="806"/>
      <c r="L1736" s="526"/>
      <c r="M1736" s="121"/>
      <c r="N1736" s="121"/>
      <c r="O1736" s="680"/>
      <c r="P1736" s="913"/>
      <c r="Q1736" s="913"/>
      <c r="R1736" s="260"/>
      <c r="S1736" s="999"/>
      <c r="T1736" s="999"/>
      <c r="U1736" s="999"/>
      <c r="V1736" s="1000"/>
      <c r="W1736" s="526"/>
      <c r="X1736" s="526"/>
      <c r="Y1736" s="526"/>
      <c r="Z1736" s="526"/>
      <c r="AA1736" s="526"/>
      <c r="AB1736" s="526"/>
      <c r="AC1736" s="526"/>
      <c r="AD1736" s="526"/>
      <c r="AE1736" s="526"/>
      <c r="AF1736" s="526"/>
    </row>
    <row r="1737" spans="1:32" s="688" customFormat="1" ht="12.75">
      <c r="A1737" s="684"/>
      <c r="B1737" s="638"/>
      <c r="C1737" s="1041"/>
      <c r="D1737" s="1051"/>
      <c r="E1737" s="512"/>
      <c r="F1737" s="1117"/>
      <c r="G1737" s="1455"/>
      <c r="H1737" s="1080"/>
      <c r="I1737" s="685"/>
      <c r="J1737" s="123"/>
      <c r="K1737" s="806"/>
      <c r="L1737" s="685"/>
      <c r="M1737" s="123"/>
      <c r="N1737" s="123"/>
      <c r="O1737" s="686"/>
      <c r="P1737" s="914"/>
      <c r="Q1737" s="920"/>
      <c r="R1737" s="687"/>
      <c r="S1737" s="1001"/>
      <c r="T1737" s="1001"/>
      <c r="U1737" s="1001"/>
      <c r="V1737" s="1002"/>
      <c r="W1737" s="684"/>
      <c r="X1737" s="684"/>
      <c r="Y1737" s="684"/>
      <c r="Z1737" s="684"/>
      <c r="AA1737" s="684"/>
      <c r="AB1737" s="684"/>
      <c r="AC1737" s="684"/>
      <c r="AD1737" s="684"/>
      <c r="AE1737" s="684"/>
      <c r="AF1737" s="684"/>
    </row>
    <row r="1738" spans="1:32" s="558" customFormat="1" ht="12.75">
      <c r="A1738" s="547"/>
      <c r="B1738" s="523">
        <f>B1729+0.1</f>
        <v>1.3</v>
      </c>
      <c r="C1738" s="1049"/>
      <c r="D1738" s="1048" t="s">
        <v>628</v>
      </c>
      <c r="E1738" s="512"/>
      <c r="F1738" s="1079"/>
      <c r="G1738" s="1455"/>
      <c r="H1738" s="1078">
        <f>SUBTOTAL(9,H1739:H1752)</f>
        <v>0</v>
      </c>
      <c r="I1738" s="552"/>
      <c r="J1738" s="786"/>
      <c r="K1738" s="806"/>
      <c r="L1738" s="552"/>
      <c r="M1738" s="786"/>
      <c r="N1738" s="786"/>
      <c r="O1738" s="553"/>
      <c r="P1738" s="912"/>
      <c r="Q1738" s="919"/>
      <c r="R1738" s="555"/>
      <c r="S1738" s="997"/>
      <c r="T1738" s="997"/>
      <c r="U1738" s="997"/>
      <c r="V1738" s="998"/>
      <c r="W1738" s="547"/>
      <c r="X1738" s="547"/>
      <c r="Y1738" s="547"/>
      <c r="Z1738" s="547"/>
      <c r="AA1738" s="547"/>
      <c r="AB1738" s="547"/>
      <c r="AC1738" s="547"/>
      <c r="AD1738" s="547"/>
      <c r="AE1738" s="547"/>
      <c r="AF1738" s="547"/>
    </row>
    <row r="1739" spans="1:32" s="546" customFormat="1" ht="15.75" customHeight="1">
      <c r="A1739" s="536"/>
      <c r="B1739" s="522" t="s">
        <v>419</v>
      </c>
      <c r="C1739" s="1015"/>
      <c r="D1739" s="1035" t="s">
        <v>420</v>
      </c>
      <c r="E1739" s="512"/>
      <c r="F1739" s="596"/>
      <c r="G1739" s="1455"/>
      <c r="H1739" s="677"/>
      <c r="I1739" s="540"/>
      <c r="J1739" s="121"/>
      <c r="K1739" s="806"/>
      <c r="L1739" s="540"/>
      <c r="M1739" s="121"/>
      <c r="N1739" s="121"/>
      <c r="O1739" s="541"/>
      <c r="P1739" s="911"/>
      <c r="Q1739" s="918"/>
      <c r="R1739" s="543"/>
      <c r="S1739" s="995"/>
      <c r="T1739" s="995"/>
      <c r="U1739" s="995"/>
      <c r="V1739" s="996"/>
      <c r="W1739" s="536"/>
      <c r="X1739" s="536"/>
      <c r="Y1739" s="536"/>
      <c r="Z1739" s="536"/>
      <c r="AA1739" s="536"/>
      <c r="AB1739" s="536"/>
      <c r="AC1739" s="536"/>
      <c r="AD1739" s="536"/>
      <c r="AE1739" s="536"/>
      <c r="AF1739" s="536"/>
    </row>
    <row r="1740" spans="1:32" s="504" customFormat="1" ht="15.75" customHeight="1">
      <c r="B1740" s="593"/>
      <c r="C1740" s="1116" t="s">
        <v>39</v>
      </c>
      <c r="D1740" s="1035" t="s">
        <v>629</v>
      </c>
      <c r="E1740" s="512" t="s">
        <v>0</v>
      </c>
      <c r="F1740" s="1030">
        <v>29</v>
      </c>
      <c r="G1740" s="1455"/>
      <c r="H1740" s="581">
        <f>+G1740*F1740</f>
        <v>0</v>
      </c>
      <c r="I1740" s="509"/>
      <c r="J1740" s="121"/>
      <c r="K1740" s="806"/>
      <c r="L1740" s="509"/>
      <c r="M1740" s="121"/>
      <c r="N1740" s="121"/>
      <c r="O1740" s="511"/>
      <c r="P1740" s="911"/>
      <c r="Q1740" s="911"/>
      <c r="R1740" s="511"/>
      <c r="S1740" s="993"/>
      <c r="T1740" s="993"/>
      <c r="U1740" s="993"/>
      <c r="V1740" s="994"/>
      <c r="W1740" s="509"/>
      <c r="X1740" s="509"/>
      <c r="Y1740" s="509"/>
      <c r="Z1740" s="509"/>
      <c r="AA1740" s="509"/>
      <c r="AB1740" s="509"/>
      <c r="AC1740" s="509"/>
      <c r="AD1740" s="509"/>
    </row>
    <row r="1741" spans="1:32" s="504" customFormat="1" ht="15.75" customHeight="1">
      <c r="B1741" s="593"/>
      <c r="C1741" s="1116" t="s">
        <v>35</v>
      </c>
      <c r="D1741" s="1035" t="s">
        <v>730</v>
      </c>
      <c r="E1741" s="512" t="s">
        <v>0</v>
      </c>
      <c r="F1741" s="1030">
        <v>1</v>
      </c>
      <c r="G1741" s="1455"/>
      <c r="H1741" s="581">
        <f>G1741*F1741</f>
        <v>0</v>
      </c>
      <c r="I1741" s="509"/>
      <c r="J1741" s="121"/>
      <c r="K1741" s="806"/>
      <c r="L1741" s="509"/>
      <c r="M1741" s="121"/>
      <c r="N1741" s="121"/>
      <c r="O1741" s="510"/>
      <c r="P1741" s="911"/>
      <c r="Q1741" s="911"/>
      <c r="R1741" s="511"/>
      <c r="S1741" s="993"/>
      <c r="T1741" s="993"/>
      <c r="U1741" s="993"/>
      <c r="V1741" s="994"/>
      <c r="W1741" s="509"/>
      <c r="X1741" s="509"/>
      <c r="Y1741" s="509"/>
      <c r="Z1741" s="509"/>
      <c r="AA1741" s="509"/>
      <c r="AB1741" s="509"/>
      <c r="AC1741" s="509"/>
      <c r="AD1741" s="509"/>
      <c r="AE1741" s="509"/>
      <c r="AF1741" s="509"/>
    </row>
    <row r="1742" spans="1:32" s="504" customFormat="1" ht="15.75" customHeight="1">
      <c r="B1742" s="593"/>
      <c r="C1742" s="1116" t="s">
        <v>203</v>
      </c>
      <c r="D1742" s="1035" t="s">
        <v>630</v>
      </c>
      <c r="E1742" s="512" t="s">
        <v>0</v>
      </c>
      <c r="F1742" s="1030">
        <v>2</v>
      </c>
      <c r="G1742" s="1455"/>
      <c r="H1742" s="581">
        <f t="shared" ref="H1742:H1747" si="34">+G1742*F1742</f>
        <v>0</v>
      </c>
      <c r="I1742" s="509"/>
      <c r="J1742" s="121"/>
      <c r="K1742" s="806"/>
      <c r="L1742" s="509"/>
      <c r="M1742" s="121"/>
      <c r="N1742" s="121"/>
      <c r="O1742" s="511"/>
      <c r="P1742" s="911"/>
      <c r="Q1742" s="911"/>
      <c r="R1742" s="511"/>
      <c r="S1742" s="993"/>
      <c r="T1742" s="993"/>
      <c r="U1742" s="993"/>
      <c r="V1742" s="994"/>
      <c r="W1742" s="509"/>
      <c r="X1742" s="509"/>
      <c r="Y1742" s="509"/>
      <c r="Z1742" s="509"/>
      <c r="AA1742" s="509"/>
      <c r="AB1742" s="509"/>
      <c r="AC1742" s="509"/>
      <c r="AD1742" s="509"/>
    </row>
    <row r="1743" spans="1:32" s="504" customFormat="1" ht="15.75" customHeight="1">
      <c r="B1743" s="593"/>
      <c r="C1743" s="1116" t="s">
        <v>40</v>
      </c>
      <c r="D1743" s="1035" t="s">
        <v>631</v>
      </c>
      <c r="E1743" s="512" t="s">
        <v>0</v>
      </c>
      <c r="F1743" s="1030">
        <v>2</v>
      </c>
      <c r="G1743" s="1455"/>
      <c r="H1743" s="581">
        <f t="shared" si="34"/>
        <v>0</v>
      </c>
      <c r="I1743" s="509"/>
      <c r="J1743" s="121"/>
      <c r="K1743" s="806"/>
      <c r="L1743" s="509"/>
      <c r="M1743" s="121"/>
      <c r="N1743" s="121"/>
      <c r="O1743" s="511"/>
      <c r="P1743" s="911"/>
      <c r="Q1743" s="911"/>
      <c r="R1743" s="511"/>
      <c r="S1743" s="993"/>
      <c r="T1743" s="993"/>
      <c r="U1743" s="993"/>
      <c r="V1743" s="994"/>
      <c r="W1743" s="509"/>
      <c r="X1743" s="509"/>
      <c r="Y1743" s="509"/>
      <c r="Z1743" s="509"/>
      <c r="AA1743" s="509"/>
      <c r="AB1743" s="509"/>
      <c r="AC1743" s="509"/>
      <c r="AD1743" s="509"/>
    </row>
    <row r="1744" spans="1:32" s="504" customFormat="1" ht="15.75" customHeight="1">
      <c r="B1744" s="593"/>
      <c r="C1744" s="1116" t="s">
        <v>41</v>
      </c>
      <c r="D1744" s="1035" t="s">
        <v>632</v>
      </c>
      <c r="E1744" s="512" t="s">
        <v>0</v>
      </c>
      <c r="F1744" s="1030">
        <v>2</v>
      </c>
      <c r="G1744" s="1455"/>
      <c r="H1744" s="581">
        <f t="shared" si="34"/>
        <v>0</v>
      </c>
      <c r="I1744" s="509"/>
      <c r="J1744" s="121"/>
      <c r="K1744" s="806"/>
      <c r="L1744" s="509"/>
      <c r="M1744" s="121"/>
      <c r="N1744" s="121"/>
      <c r="O1744" s="511"/>
      <c r="P1744" s="911"/>
      <c r="Q1744" s="911"/>
      <c r="R1744" s="511"/>
      <c r="S1744" s="993"/>
      <c r="T1744" s="993"/>
      <c r="U1744" s="993"/>
      <c r="V1744" s="994"/>
      <c r="W1744" s="509"/>
      <c r="X1744" s="509"/>
      <c r="Y1744" s="509"/>
      <c r="Z1744" s="509"/>
      <c r="AA1744" s="509"/>
      <c r="AB1744" s="509"/>
      <c r="AC1744" s="509"/>
      <c r="AD1744" s="509"/>
    </row>
    <row r="1745" spans="2:32" s="504" customFormat="1" ht="15.75" customHeight="1">
      <c r="B1745" s="593"/>
      <c r="C1745" s="1077" t="s">
        <v>42</v>
      </c>
      <c r="D1745" s="1035" t="s">
        <v>633</v>
      </c>
      <c r="E1745" s="512" t="s">
        <v>0</v>
      </c>
      <c r="F1745" s="1030">
        <v>1</v>
      </c>
      <c r="G1745" s="1455"/>
      <c r="H1745" s="581">
        <f t="shared" si="34"/>
        <v>0</v>
      </c>
      <c r="I1745" s="509"/>
      <c r="J1745" s="121"/>
      <c r="K1745" s="806"/>
      <c r="L1745" s="509"/>
      <c r="M1745" s="121"/>
      <c r="N1745" s="121"/>
      <c r="O1745" s="511"/>
      <c r="P1745" s="911"/>
      <c r="Q1745" s="911"/>
      <c r="R1745" s="511"/>
      <c r="S1745" s="993"/>
      <c r="T1745" s="993"/>
      <c r="U1745" s="993"/>
      <c r="V1745" s="994"/>
      <c r="W1745" s="509"/>
      <c r="X1745" s="509"/>
      <c r="Y1745" s="509"/>
      <c r="Z1745" s="509"/>
      <c r="AA1745" s="509"/>
      <c r="AB1745" s="509"/>
      <c r="AC1745" s="509"/>
      <c r="AD1745" s="509"/>
    </row>
    <row r="1746" spans="2:32" s="504" customFormat="1" ht="15.75" customHeight="1">
      <c r="B1746" s="593"/>
      <c r="C1746" s="1077" t="s">
        <v>43</v>
      </c>
      <c r="D1746" s="1035" t="s">
        <v>634</v>
      </c>
      <c r="E1746" s="512" t="s">
        <v>0</v>
      </c>
      <c r="F1746" s="1030">
        <v>1</v>
      </c>
      <c r="G1746" s="1455"/>
      <c r="H1746" s="581">
        <f t="shared" si="34"/>
        <v>0</v>
      </c>
      <c r="I1746" s="509"/>
      <c r="J1746" s="121"/>
      <c r="K1746" s="806"/>
      <c r="L1746" s="509"/>
      <c r="M1746" s="121"/>
      <c r="N1746" s="121"/>
      <c r="O1746" s="511"/>
      <c r="P1746" s="911"/>
      <c r="Q1746" s="911"/>
      <c r="R1746" s="511"/>
      <c r="S1746" s="993"/>
      <c r="T1746" s="993"/>
      <c r="U1746" s="993"/>
      <c r="V1746" s="994"/>
      <c r="W1746" s="509"/>
      <c r="X1746" s="509"/>
      <c r="Y1746" s="509"/>
      <c r="Z1746" s="509"/>
      <c r="AA1746" s="509"/>
      <c r="AB1746" s="509"/>
      <c r="AC1746" s="509"/>
      <c r="AD1746" s="509"/>
    </row>
    <row r="1747" spans="2:32" s="504" customFormat="1" ht="15.75" customHeight="1">
      <c r="B1747" s="593"/>
      <c r="C1747" s="1077" t="s">
        <v>44</v>
      </c>
      <c r="D1747" s="1035" t="s">
        <v>731</v>
      </c>
      <c r="E1747" s="512" t="s">
        <v>5</v>
      </c>
      <c r="F1747" s="1030">
        <v>1</v>
      </c>
      <c r="G1747" s="1455"/>
      <c r="H1747" s="581">
        <f t="shared" si="34"/>
        <v>0</v>
      </c>
      <c r="I1747" s="509"/>
      <c r="J1747" s="121"/>
      <c r="K1747" s="806"/>
      <c r="L1747" s="509"/>
      <c r="M1747" s="121"/>
      <c r="N1747" s="121"/>
      <c r="O1747" s="511"/>
      <c r="P1747" s="911"/>
      <c r="Q1747" s="911"/>
      <c r="R1747" s="511"/>
      <c r="S1747" s="993"/>
      <c r="T1747" s="993"/>
      <c r="U1747" s="993"/>
      <c r="V1747" s="994"/>
      <c r="W1747" s="509"/>
      <c r="X1747" s="509"/>
      <c r="Y1747" s="509"/>
      <c r="Z1747" s="509"/>
      <c r="AA1747" s="509"/>
      <c r="AB1747" s="509"/>
      <c r="AC1747" s="509"/>
      <c r="AD1747" s="509"/>
    </row>
    <row r="1748" spans="2:32" s="504" customFormat="1" ht="15.75" customHeight="1">
      <c r="B1748" s="1115"/>
      <c r="C1748" s="1114"/>
      <c r="D1748" s="1028"/>
      <c r="E1748" s="512"/>
      <c r="F1748" s="596"/>
      <c r="G1748" s="1455"/>
      <c r="H1748" s="581"/>
      <c r="I1748" s="509"/>
      <c r="J1748" s="121"/>
      <c r="K1748" s="806"/>
      <c r="L1748" s="509"/>
      <c r="M1748" s="121"/>
      <c r="N1748" s="121"/>
      <c r="O1748" s="511"/>
      <c r="P1748" s="911"/>
      <c r="Q1748" s="911"/>
      <c r="R1748" s="511"/>
      <c r="S1748" s="993"/>
      <c r="T1748" s="993"/>
      <c r="U1748" s="993"/>
      <c r="V1748" s="994"/>
      <c r="W1748" s="509"/>
      <c r="X1748" s="509"/>
      <c r="Y1748" s="509"/>
      <c r="Z1748" s="509"/>
      <c r="AA1748" s="509"/>
      <c r="AB1748" s="509"/>
      <c r="AC1748" s="509"/>
      <c r="AD1748" s="509"/>
    </row>
    <row r="1749" spans="2:32" s="504" customFormat="1" ht="15.75" customHeight="1">
      <c r="B1749" s="522" t="s">
        <v>423</v>
      </c>
      <c r="C1749" s="1113"/>
      <c r="D1749" s="1028" t="s">
        <v>424</v>
      </c>
      <c r="E1749" s="512"/>
      <c r="F1749" s="689"/>
      <c r="G1749" s="1455"/>
      <c r="H1749" s="677"/>
      <c r="I1749" s="509"/>
      <c r="J1749" s="121"/>
      <c r="K1749" s="806"/>
      <c r="L1749" s="509"/>
      <c r="M1749" s="121"/>
      <c r="N1749" s="121"/>
      <c r="O1749" s="511"/>
      <c r="P1749" s="911"/>
      <c r="Q1749" s="911"/>
      <c r="R1749" s="511"/>
      <c r="S1749" s="993"/>
      <c r="T1749" s="993"/>
      <c r="U1749" s="993"/>
      <c r="V1749" s="994"/>
      <c r="W1749" s="509"/>
      <c r="X1749" s="509"/>
      <c r="Y1749" s="509"/>
      <c r="Z1749" s="509"/>
      <c r="AA1749" s="509"/>
      <c r="AB1749" s="509"/>
      <c r="AC1749" s="509"/>
      <c r="AD1749" s="509"/>
    </row>
    <row r="1750" spans="2:32" s="504" customFormat="1" ht="15.75" customHeight="1">
      <c r="B1750" s="593"/>
      <c r="C1750" s="1073" t="s">
        <v>39</v>
      </c>
      <c r="D1750" s="1033" t="s">
        <v>638</v>
      </c>
      <c r="E1750" s="712" t="s">
        <v>639</v>
      </c>
      <c r="F1750" s="1030">
        <v>32</v>
      </c>
      <c r="G1750" s="1455"/>
      <c r="H1750" s="581">
        <f>+G1750*F1750</f>
        <v>0</v>
      </c>
      <c r="I1750" s="509"/>
      <c r="J1750" s="121"/>
      <c r="K1750" s="806"/>
      <c r="L1750" s="509"/>
      <c r="M1750" s="121"/>
      <c r="N1750" s="121"/>
      <c r="O1750" s="511"/>
      <c r="P1750" s="911"/>
      <c r="Q1750" s="911"/>
      <c r="R1750" s="511"/>
      <c r="S1750" s="993"/>
      <c r="T1750" s="993"/>
      <c r="U1750" s="993"/>
      <c r="V1750" s="994"/>
      <c r="W1750" s="509"/>
      <c r="X1750" s="509"/>
      <c r="Y1750" s="509"/>
      <c r="Z1750" s="509"/>
      <c r="AA1750" s="509"/>
      <c r="AB1750" s="509"/>
      <c r="AC1750" s="509"/>
      <c r="AD1750" s="509"/>
      <c r="AE1750" s="509"/>
      <c r="AF1750" s="509"/>
    </row>
    <row r="1751" spans="2:32" s="679" customFormat="1" ht="15.75" customHeight="1">
      <c r="B1751" s="593"/>
      <c r="C1751" s="1073" t="s">
        <v>35</v>
      </c>
      <c r="D1751" s="1033" t="s">
        <v>640</v>
      </c>
      <c r="E1751" s="712" t="s">
        <v>639</v>
      </c>
      <c r="F1751" s="1030">
        <v>4</v>
      </c>
      <c r="G1751" s="1455"/>
      <c r="H1751" s="1029">
        <f>+G1751*F1751</f>
        <v>0</v>
      </c>
      <c r="I1751" s="526"/>
      <c r="J1751" s="787"/>
      <c r="K1751" s="806"/>
      <c r="L1751" s="526"/>
      <c r="M1751" s="121"/>
      <c r="N1751" s="121"/>
      <c r="O1751" s="680"/>
      <c r="P1751" s="913"/>
      <c r="Q1751" s="913"/>
      <c r="R1751" s="260"/>
      <c r="S1751" s="999"/>
      <c r="T1751" s="999"/>
      <c r="U1751" s="999"/>
      <c r="V1751" s="1000"/>
      <c r="W1751" s="526"/>
      <c r="X1751" s="526"/>
      <c r="Y1751" s="526"/>
      <c r="Z1751" s="526"/>
      <c r="AA1751" s="526"/>
      <c r="AB1751" s="526"/>
      <c r="AC1751" s="526"/>
      <c r="AD1751" s="526"/>
      <c r="AE1751" s="526"/>
      <c r="AF1751" s="526"/>
    </row>
    <row r="1752" spans="2:32" s="504" customFormat="1" ht="15.75" customHeight="1">
      <c r="B1752" s="1070"/>
      <c r="C1752" s="1073" t="s">
        <v>203</v>
      </c>
      <c r="D1752" s="1032" t="s">
        <v>732</v>
      </c>
      <c r="E1752" s="1031" t="s">
        <v>12</v>
      </c>
      <c r="F1752" s="1030">
        <v>12.74</v>
      </c>
      <c r="G1752" s="1455"/>
      <c r="H1752" s="1029">
        <f>+G1752*F1752</f>
        <v>0</v>
      </c>
      <c r="I1752" s="509"/>
      <c r="J1752" s="121"/>
      <c r="K1752" s="806"/>
      <c r="L1752" s="509"/>
      <c r="M1752" s="121"/>
      <c r="N1752" s="121"/>
      <c r="O1752" s="511"/>
      <c r="P1752" s="911"/>
      <c r="Q1752" s="911"/>
      <c r="R1752" s="511"/>
      <c r="S1752" s="993"/>
      <c r="T1752" s="993"/>
      <c r="U1752" s="993"/>
      <c r="V1752" s="994"/>
      <c r="W1752" s="509"/>
      <c r="X1752" s="509"/>
      <c r="Y1752" s="509"/>
      <c r="Z1752" s="509"/>
      <c r="AA1752" s="509"/>
      <c r="AB1752" s="509"/>
      <c r="AC1752" s="509"/>
      <c r="AD1752" s="509"/>
    </row>
    <row r="1753" spans="2:32" s="504" customFormat="1" ht="15.75" customHeight="1">
      <c r="B1753" s="1617"/>
      <c r="C1753" s="1577"/>
      <c r="D1753" s="1618"/>
      <c r="E1753" s="1614"/>
      <c r="F1753" s="1615"/>
      <c r="G1753" s="1616"/>
      <c r="H1753" s="1616"/>
      <c r="I1753" s="509"/>
      <c r="J1753" s="121"/>
      <c r="K1753" s="806"/>
      <c r="L1753" s="509"/>
      <c r="M1753" s="121"/>
      <c r="N1753" s="121"/>
      <c r="O1753" s="511"/>
      <c r="P1753" s="911"/>
      <c r="Q1753" s="911"/>
      <c r="R1753" s="511"/>
      <c r="S1753" s="993"/>
      <c r="T1753" s="993"/>
      <c r="U1753" s="993"/>
      <c r="V1753" s="994"/>
      <c r="W1753" s="509"/>
      <c r="X1753" s="509"/>
      <c r="Y1753" s="509"/>
      <c r="Z1753" s="509"/>
      <c r="AA1753" s="509"/>
      <c r="AB1753" s="509"/>
      <c r="AC1753" s="509"/>
      <c r="AD1753" s="509"/>
    </row>
    <row r="1754" spans="2:32" s="504" customFormat="1" ht="15.75" customHeight="1">
      <c r="B1754" s="1076"/>
      <c r="C1754" s="1074"/>
      <c r="D1754" s="1028"/>
      <c r="E1754" s="845"/>
      <c r="F1754" s="1027"/>
      <c r="G1754" s="1455"/>
      <c r="H1754" s="1029"/>
      <c r="I1754" s="509"/>
      <c r="J1754" s="121"/>
      <c r="K1754" s="806"/>
      <c r="L1754" s="509"/>
      <c r="M1754" s="121"/>
      <c r="N1754" s="121"/>
      <c r="O1754" s="511"/>
      <c r="P1754" s="911"/>
      <c r="Q1754" s="911"/>
      <c r="R1754" s="511"/>
      <c r="S1754" s="993"/>
      <c r="T1754" s="993"/>
      <c r="U1754" s="993"/>
      <c r="V1754" s="994"/>
      <c r="W1754" s="509"/>
      <c r="X1754" s="509"/>
      <c r="Y1754" s="509"/>
      <c r="Z1754" s="509"/>
      <c r="AA1754" s="509"/>
      <c r="AB1754" s="509"/>
      <c r="AC1754" s="509"/>
      <c r="AD1754" s="509"/>
    </row>
    <row r="1755" spans="2:32" s="504" customFormat="1" ht="15.75" customHeight="1">
      <c r="B1755" s="1068">
        <v>2</v>
      </c>
      <c r="C1755" s="1067"/>
      <c r="D1755" s="1066" t="s">
        <v>150</v>
      </c>
      <c r="E1755" s="1065"/>
      <c r="F1755" s="1064"/>
      <c r="G1755" s="1454"/>
      <c r="H1755" s="1063">
        <f>SUBTOTAL(9,H1756:H1828)</f>
        <v>0</v>
      </c>
      <c r="I1755" s="509"/>
      <c r="J1755" s="121"/>
      <c r="K1755" s="806"/>
      <c r="L1755" s="509"/>
      <c r="M1755" s="121"/>
      <c r="N1755" s="121"/>
      <c r="O1755" s="511"/>
      <c r="P1755" s="911"/>
      <c r="Q1755" s="911"/>
      <c r="R1755" s="511"/>
      <c r="S1755" s="993"/>
      <c r="T1755" s="993"/>
      <c r="U1755" s="993"/>
      <c r="V1755" s="994"/>
      <c r="W1755" s="509"/>
      <c r="X1755" s="509"/>
      <c r="Y1755" s="509"/>
      <c r="Z1755" s="509"/>
      <c r="AA1755" s="509"/>
      <c r="AB1755" s="509"/>
      <c r="AC1755" s="509"/>
      <c r="AD1755" s="509"/>
      <c r="AE1755" s="509"/>
      <c r="AF1755" s="509"/>
    </row>
    <row r="1756" spans="2:32" s="679" customFormat="1" ht="15.75" customHeight="1">
      <c r="B1756" s="1112">
        <f>B1755+0.1</f>
        <v>2.1</v>
      </c>
      <c r="C1756" s="1106"/>
      <c r="D1756" s="1038" t="s">
        <v>394</v>
      </c>
      <c r="E1756" s="846"/>
      <c r="F1756" s="1060"/>
      <c r="G1756" s="1457"/>
      <c r="H1756" s="1037">
        <f>SUBTOTAL(9,H1757:H1783)</f>
        <v>0</v>
      </c>
      <c r="I1756" s="526"/>
      <c r="J1756" s="787"/>
      <c r="K1756" s="806"/>
      <c r="L1756" s="526"/>
      <c r="M1756" s="121"/>
      <c r="N1756" s="121"/>
      <c r="O1756" s="680"/>
      <c r="P1756" s="913"/>
      <c r="Q1756" s="913"/>
      <c r="R1756" s="260"/>
      <c r="S1756" s="999"/>
      <c r="T1756" s="999"/>
      <c r="U1756" s="999"/>
      <c r="V1756" s="1000"/>
      <c r="W1756" s="526"/>
      <c r="X1756" s="526"/>
      <c r="Y1756" s="526"/>
      <c r="Z1756" s="526"/>
      <c r="AA1756" s="526"/>
      <c r="AB1756" s="526"/>
      <c r="AC1756" s="526"/>
      <c r="AD1756" s="526"/>
      <c r="AE1756" s="526"/>
      <c r="AF1756" s="526"/>
    </row>
    <row r="1757" spans="2:32" s="504" customFormat="1" ht="15.75" customHeight="1">
      <c r="B1757" s="1111" t="s">
        <v>210</v>
      </c>
      <c r="C1757" s="1075"/>
      <c r="D1757" s="1061" t="s">
        <v>395</v>
      </c>
      <c r="E1757" s="845"/>
      <c r="F1757" s="1027"/>
      <c r="G1757" s="1458"/>
      <c r="H1757" s="1034"/>
      <c r="I1757" s="509"/>
      <c r="J1757" s="121"/>
      <c r="K1757" s="806"/>
      <c r="L1757" s="509"/>
      <c r="M1757" s="121"/>
      <c r="N1757" s="121"/>
      <c r="O1757" s="511"/>
      <c r="P1757" s="911"/>
      <c r="Q1757" s="911"/>
      <c r="R1757" s="511"/>
      <c r="S1757" s="993"/>
      <c r="T1757" s="993"/>
      <c r="U1757" s="993"/>
      <c r="V1757" s="994"/>
      <c r="W1757" s="509"/>
      <c r="X1757" s="509"/>
      <c r="Y1757" s="509"/>
      <c r="Z1757" s="509"/>
      <c r="AA1757" s="509"/>
      <c r="AB1757" s="509"/>
      <c r="AC1757" s="509"/>
      <c r="AD1757" s="509"/>
      <c r="AE1757" s="509"/>
      <c r="AF1757" s="509"/>
    </row>
    <row r="1758" spans="2:32" s="504" customFormat="1" ht="15.75" customHeight="1">
      <c r="B1758" s="1076"/>
      <c r="C1758" s="1075"/>
      <c r="D1758" s="1028" t="s">
        <v>642</v>
      </c>
      <c r="E1758" s="845"/>
      <c r="F1758" s="1027"/>
      <c r="G1758" s="1458"/>
      <c r="H1758" s="1029"/>
      <c r="I1758" s="509"/>
      <c r="J1758" s="121"/>
      <c r="K1758" s="806"/>
      <c r="L1758" s="509"/>
      <c r="M1758" s="121"/>
      <c r="N1758" s="121"/>
      <c r="O1758" s="511"/>
      <c r="P1758" s="911"/>
      <c r="Q1758" s="911"/>
      <c r="R1758" s="511"/>
      <c r="S1758" s="993"/>
      <c r="T1758" s="993"/>
      <c r="U1758" s="993"/>
      <c r="V1758" s="994"/>
      <c r="W1758" s="509"/>
      <c r="X1758" s="509"/>
      <c r="Y1758" s="509"/>
      <c r="Z1758" s="509"/>
      <c r="AA1758" s="509"/>
      <c r="AB1758" s="509"/>
      <c r="AC1758" s="509"/>
      <c r="AD1758" s="509"/>
      <c r="AE1758" s="509"/>
      <c r="AF1758" s="509"/>
    </row>
    <row r="1759" spans="2:32" s="504" customFormat="1" ht="15.75" customHeight="1">
      <c r="B1759" s="1104"/>
      <c r="C1759" s="1073" t="s">
        <v>39</v>
      </c>
      <c r="D1759" s="1028" t="s">
        <v>733</v>
      </c>
      <c r="E1759" s="845" t="s">
        <v>5</v>
      </c>
      <c r="F1759" s="1027">
        <v>1</v>
      </c>
      <c r="G1759" s="1455"/>
      <c r="H1759" s="1029">
        <f>+G1759*F1759</f>
        <v>0</v>
      </c>
      <c r="I1759" s="509"/>
      <c r="J1759" s="121"/>
      <c r="K1759" s="806"/>
      <c r="L1759" s="509"/>
      <c r="M1759" s="121"/>
      <c r="N1759" s="121"/>
      <c r="O1759" s="511"/>
      <c r="P1759" s="911"/>
      <c r="Q1759" s="911"/>
      <c r="R1759" s="511"/>
      <c r="S1759" s="993"/>
      <c r="T1759" s="993"/>
      <c r="U1759" s="993"/>
      <c r="V1759" s="994"/>
      <c r="W1759" s="509"/>
      <c r="X1759" s="509"/>
      <c r="Y1759" s="509"/>
      <c r="Z1759" s="509"/>
      <c r="AA1759" s="509"/>
      <c r="AB1759" s="509"/>
      <c r="AC1759" s="509"/>
      <c r="AD1759" s="509"/>
      <c r="AE1759" s="509"/>
      <c r="AF1759" s="509"/>
    </row>
    <row r="1760" spans="2:32" s="504" customFormat="1" ht="15.75" customHeight="1">
      <c r="B1760" s="1104"/>
      <c r="C1760" s="1075"/>
      <c r="D1760" s="1028"/>
      <c r="E1760" s="845"/>
      <c r="F1760" s="1027"/>
      <c r="G1760" s="1455"/>
      <c r="H1760" s="1029"/>
      <c r="I1760" s="509"/>
      <c r="J1760" s="121"/>
      <c r="K1760" s="806"/>
      <c r="L1760" s="509"/>
      <c r="M1760" s="121"/>
      <c r="N1760" s="121"/>
      <c r="O1760" s="511"/>
      <c r="P1760" s="911"/>
      <c r="Q1760" s="911"/>
      <c r="R1760" s="511"/>
      <c r="S1760" s="993"/>
      <c r="T1760" s="993"/>
      <c r="U1760" s="993"/>
      <c r="V1760" s="994"/>
      <c r="W1760" s="509"/>
      <c r="X1760" s="509"/>
      <c r="Y1760" s="509"/>
      <c r="Z1760" s="509"/>
      <c r="AA1760" s="509"/>
      <c r="AB1760" s="509"/>
      <c r="AC1760" s="509"/>
      <c r="AD1760" s="509"/>
      <c r="AE1760" s="509"/>
      <c r="AF1760" s="509"/>
    </row>
    <row r="1761" spans="2:32" s="504" customFormat="1" ht="15.75" customHeight="1">
      <c r="B1761" s="801"/>
      <c r="C1761" s="1075"/>
      <c r="D1761" s="1028" t="s">
        <v>396</v>
      </c>
      <c r="E1761" s="845"/>
      <c r="F1761" s="1027"/>
      <c r="G1761" s="1455"/>
      <c r="H1761" s="1029"/>
      <c r="I1761" s="509"/>
      <c r="J1761" s="121"/>
      <c r="K1761" s="806"/>
      <c r="L1761" s="509"/>
      <c r="M1761" s="121"/>
      <c r="N1761" s="121"/>
      <c r="O1761" s="511"/>
      <c r="P1761" s="911"/>
      <c r="Q1761" s="911"/>
      <c r="R1761" s="511"/>
      <c r="S1761" s="993"/>
      <c r="T1761" s="993"/>
      <c r="U1761" s="993"/>
      <c r="V1761" s="994"/>
      <c r="W1761" s="509"/>
      <c r="X1761" s="509"/>
      <c r="Y1761" s="509"/>
      <c r="Z1761" s="509"/>
      <c r="AA1761" s="509"/>
      <c r="AB1761" s="509"/>
      <c r="AC1761" s="509"/>
      <c r="AD1761" s="509"/>
      <c r="AE1761" s="509"/>
      <c r="AF1761" s="509"/>
    </row>
    <row r="1762" spans="2:32" s="504" customFormat="1" ht="15.75" customHeight="1">
      <c r="B1762" s="1104"/>
      <c r="C1762" s="1073" t="s">
        <v>39</v>
      </c>
      <c r="D1762" s="1028" t="s">
        <v>734</v>
      </c>
      <c r="E1762" s="845" t="s">
        <v>5</v>
      </c>
      <c r="F1762" s="1027">
        <v>1</v>
      </c>
      <c r="G1762" s="1455"/>
      <c r="H1762" s="1029">
        <f>+G1762*F1762</f>
        <v>0</v>
      </c>
      <c r="I1762" s="509"/>
      <c r="J1762" s="121"/>
      <c r="K1762" s="806"/>
      <c r="L1762" s="509"/>
      <c r="M1762" s="121"/>
      <c r="N1762" s="121"/>
      <c r="O1762" s="511"/>
      <c r="P1762" s="911"/>
      <c r="Q1762" s="911"/>
      <c r="R1762" s="511"/>
      <c r="S1762" s="993"/>
      <c r="T1762" s="993"/>
      <c r="U1762" s="993"/>
      <c r="V1762" s="994"/>
      <c r="W1762" s="509"/>
      <c r="X1762" s="509"/>
      <c r="Y1762" s="509"/>
      <c r="Z1762" s="509"/>
      <c r="AA1762" s="509"/>
      <c r="AB1762" s="509"/>
      <c r="AC1762" s="509"/>
      <c r="AD1762" s="509"/>
      <c r="AE1762" s="509"/>
      <c r="AF1762" s="509"/>
    </row>
    <row r="1763" spans="2:32" s="504" customFormat="1" ht="15.75" customHeight="1">
      <c r="B1763" s="1104"/>
      <c r="C1763" s="1073" t="s">
        <v>35</v>
      </c>
      <c r="D1763" s="1028" t="s">
        <v>735</v>
      </c>
      <c r="E1763" s="845" t="s">
        <v>5</v>
      </c>
      <c r="F1763" s="1027">
        <v>1</v>
      </c>
      <c r="G1763" s="1455"/>
      <c r="H1763" s="1029">
        <f>+G1763*F1763</f>
        <v>0</v>
      </c>
      <c r="I1763" s="509"/>
      <c r="J1763" s="121"/>
      <c r="K1763" s="806"/>
      <c r="L1763" s="509"/>
      <c r="M1763" s="121"/>
      <c r="N1763" s="121"/>
      <c r="O1763" s="511"/>
      <c r="P1763" s="911"/>
      <c r="Q1763" s="911"/>
      <c r="R1763" s="511"/>
      <c r="S1763" s="993"/>
      <c r="T1763" s="993"/>
      <c r="U1763" s="993"/>
      <c r="V1763" s="994"/>
      <c r="W1763" s="509"/>
      <c r="X1763" s="509"/>
      <c r="Y1763" s="509"/>
      <c r="Z1763" s="509"/>
      <c r="AA1763" s="509"/>
      <c r="AB1763" s="509"/>
      <c r="AC1763" s="509"/>
      <c r="AD1763" s="509"/>
      <c r="AE1763" s="509"/>
      <c r="AF1763" s="509"/>
    </row>
    <row r="1764" spans="2:32" s="504" customFormat="1" ht="15.75" customHeight="1">
      <c r="B1764" s="1104"/>
      <c r="C1764" s="1073" t="s">
        <v>203</v>
      </c>
      <c r="D1764" s="1028" t="s">
        <v>736</v>
      </c>
      <c r="E1764" s="845" t="s">
        <v>5</v>
      </c>
      <c r="F1764" s="1027">
        <v>1</v>
      </c>
      <c r="G1764" s="1455"/>
      <c r="H1764" s="1029">
        <f>+G1764*F1764</f>
        <v>0</v>
      </c>
      <c r="I1764" s="509"/>
      <c r="J1764" s="121"/>
      <c r="K1764" s="806"/>
      <c r="L1764" s="509"/>
      <c r="M1764" s="121"/>
      <c r="N1764" s="121"/>
      <c r="O1764" s="511"/>
      <c r="P1764" s="911"/>
      <c r="Q1764" s="911"/>
      <c r="R1764" s="511"/>
      <c r="S1764" s="993"/>
      <c r="T1764" s="993"/>
      <c r="U1764" s="993"/>
      <c r="V1764" s="994"/>
      <c r="W1764" s="509"/>
      <c r="X1764" s="509"/>
      <c r="Y1764" s="509"/>
      <c r="Z1764" s="509"/>
      <c r="AA1764" s="509"/>
      <c r="AB1764" s="509"/>
      <c r="AC1764" s="509"/>
      <c r="AD1764" s="509"/>
      <c r="AE1764" s="509"/>
      <c r="AF1764" s="509"/>
    </row>
    <row r="1765" spans="2:32" s="504" customFormat="1" ht="15.75" customHeight="1">
      <c r="B1765" s="1076"/>
      <c r="C1765" s="1075"/>
      <c r="D1765" s="1028"/>
      <c r="E1765" s="845"/>
      <c r="F1765" s="1027"/>
      <c r="G1765" s="1455"/>
      <c r="H1765" s="1029"/>
      <c r="I1765" s="509"/>
      <c r="J1765" s="121"/>
      <c r="K1765" s="806"/>
      <c r="L1765" s="509"/>
      <c r="M1765" s="121"/>
      <c r="N1765" s="121"/>
      <c r="O1765" s="511"/>
      <c r="P1765" s="911"/>
      <c r="Q1765" s="911"/>
      <c r="R1765" s="511"/>
      <c r="S1765" s="993"/>
      <c r="T1765" s="993"/>
      <c r="U1765" s="993"/>
      <c r="V1765" s="994"/>
      <c r="W1765" s="509"/>
      <c r="X1765" s="509"/>
      <c r="Y1765" s="509"/>
      <c r="Z1765" s="509"/>
      <c r="AA1765" s="509"/>
      <c r="AB1765" s="509"/>
      <c r="AC1765" s="509"/>
      <c r="AD1765" s="509"/>
      <c r="AE1765" s="509"/>
      <c r="AF1765" s="509"/>
    </row>
    <row r="1766" spans="2:32" s="679" customFormat="1" ht="15.75" customHeight="1">
      <c r="B1766" s="801" t="s">
        <v>227</v>
      </c>
      <c r="C1766" s="1075"/>
      <c r="D1766" s="1028" t="s">
        <v>424</v>
      </c>
      <c r="E1766" s="845"/>
      <c r="F1766" s="1060"/>
      <c r="G1766" s="1455"/>
      <c r="H1766" s="1034"/>
      <c r="I1766" s="526"/>
      <c r="J1766" s="787"/>
      <c r="K1766" s="806"/>
      <c r="L1766" s="526"/>
      <c r="M1766" s="121"/>
      <c r="N1766" s="121"/>
      <c r="O1766" s="680"/>
      <c r="P1766" s="913"/>
      <c r="Q1766" s="913"/>
      <c r="R1766" s="260"/>
      <c r="S1766" s="999"/>
      <c r="T1766" s="999"/>
      <c r="U1766" s="999"/>
      <c r="V1766" s="1000"/>
      <c r="W1766" s="526"/>
      <c r="X1766" s="526"/>
      <c r="Y1766" s="526"/>
      <c r="Z1766" s="526"/>
      <c r="AA1766" s="526"/>
      <c r="AB1766" s="526"/>
      <c r="AC1766" s="526"/>
      <c r="AD1766" s="526"/>
      <c r="AE1766" s="526"/>
      <c r="AF1766" s="526"/>
    </row>
    <row r="1767" spans="2:32" s="679" customFormat="1" ht="15.75" customHeight="1">
      <c r="B1767" s="1076"/>
      <c r="C1767" s="1073" t="s">
        <v>39</v>
      </c>
      <c r="D1767" s="1028" t="s">
        <v>737</v>
      </c>
      <c r="E1767" s="845"/>
      <c r="F1767" s="1060"/>
      <c r="G1767" s="1455"/>
      <c r="H1767" s="1034"/>
      <c r="I1767" s="526"/>
      <c r="J1767" s="787"/>
      <c r="K1767" s="806"/>
      <c r="L1767" s="526"/>
      <c r="M1767" s="121"/>
      <c r="N1767" s="121"/>
      <c r="O1767" s="680"/>
      <c r="P1767" s="913"/>
      <c r="Q1767" s="913"/>
      <c r="R1767" s="260"/>
      <c r="S1767" s="999"/>
      <c r="T1767" s="999"/>
      <c r="U1767" s="999"/>
      <c r="V1767" s="1000"/>
      <c r="W1767" s="526"/>
      <c r="X1767" s="526"/>
      <c r="Y1767" s="526"/>
      <c r="Z1767" s="526"/>
      <c r="AA1767" s="526"/>
      <c r="AB1767" s="526"/>
      <c r="AC1767" s="526"/>
      <c r="AD1767" s="526"/>
      <c r="AE1767" s="526"/>
      <c r="AF1767" s="526"/>
    </row>
    <row r="1768" spans="2:32" s="679" customFormat="1" ht="15.75" customHeight="1">
      <c r="B1768" s="1076"/>
      <c r="C1768" s="1075"/>
      <c r="D1768" s="1110" t="s">
        <v>738</v>
      </c>
      <c r="E1768" s="845" t="s">
        <v>12</v>
      </c>
      <c r="F1768" s="711">
        <v>514.01</v>
      </c>
      <c r="G1768" s="1455"/>
      <c r="H1768" s="1056">
        <f>G1768*F1768</f>
        <v>0</v>
      </c>
      <c r="I1768" s="526"/>
      <c r="J1768" s="787"/>
      <c r="K1768" s="806"/>
      <c r="L1768" s="526"/>
      <c r="M1768" s="121"/>
      <c r="N1768" s="121"/>
      <c r="O1768" s="680"/>
      <c r="P1768" s="913"/>
      <c r="Q1768" s="913"/>
      <c r="R1768" s="260"/>
      <c r="S1768" s="999"/>
      <c r="T1768" s="999"/>
      <c r="U1768" s="999"/>
      <c r="V1768" s="1000"/>
      <c r="W1768" s="526"/>
      <c r="X1768" s="526"/>
      <c r="Y1768" s="526"/>
      <c r="Z1768" s="526"/>
      <c r="AA1768" s="526"/>
      <c r="AB1768" s="526"/>
      <c r="AC1768" s="526"/>
      <c r="AD1768" s="526"/>
      <c r="AE1768" s="526"/>
      <c r="AF1768" s="526"/>
    </row>
    <row r="1769" spans="2:32" s="679" customFormat="1" ht="15.75" customHeight="1">
      <c r="B1769" s="1076"/>
      <c r="C1769" s="1075"/>
      <c r="D1769" s="1110" t="s">
        <v>739</v>
      </c>
      <c r="E1769" s="845" t="s">
        <v>12</v>
      </c>
      <c r="F1769" s="711">
        <v>128.5</v>
      </c>
      <c r="G1769" s="1455"/>
      <c r="H1769" s="1056">
        <f>G1769*F1769</f>
        <v>0</v>
      </c>
      <c r="I1769" s="526"/>
      <c r="J1769" s="787"/>
      <c r="K1769" s="806"/>
      <c r="L1769" s="526"/>
      <c r="M1769" s="121"/>
      <c r="N1769" s="121"/>
      <c r="O1769" s="680"/>
      <c r="P1769" s="913"/>
      <c r="Q1769" s="913"/>
      <c r="R1769" s="260"/>
      <c r="S1769" s="999"/>
      <c r="T1769" s="999"/>
      <c r="U1769" s="999"/>
      <c r="V1769" s="1000"/>
      <c r="W1769" s="526"/>
      <c r="X1769" s="526"/>
      <c r="Y1769" s="526"/>
      <c r="Z1769" s="526"/>
      <c r="AA1769" s="526"/>
      <c r="AB1769" s="526"/>
      <c r="AC1769" s="526"/>
      <c r="AD1769" s="526"/>
      <c r="AE1769" s="526"/>
      <c r="AF1769" s="526"/>
    </row>
    <row r="1770" spans="2:32" s="570" customFormat="1" ht="25.5">
      <c r="B1770" s="1104"/>
      <c r="C1770" s="1073" t="s">
        <v>35</v>
      </c>
      <c r="D1770" s="1059" t="s">
        <v>740</v>
      </c>
      <c r="E1770" s="1031" t="s">
        <v>12</v>
      </c>
      <c r="F1770" s="1027">
        <v>11.11</v>
      </c>
      <c r="G1770" s="1455"/>
      <c r="H1770" s="1029">
        <f>+G1770*F1770</f>
        <v>0</v>
      </c>
      <c r="I1770" s="572"/>
      <c r="J1770" s="788"/>
      <c r="K1770" s="806"/>
      <c r="L1770" s="572"/>
      <c r="M1770" s="786"/>
      <c r="N1770" s="786"/>
      <c r="O1770" s="573"/>
      <c r="P1770" s="915"/>
      <c r="Q1770" s="915"/>
      <c r="R1770" s="574"/>
      <c r="S1770" s="1005"/>
      <c r="T1770" s="1005"/>
      <c r="U1770" s="1005"/>
      <c r="V1770" s="1006"/>
      <c r="W1770" s="572"/>
      <c r="X1770" s="572"/>
      <c r="Y1770" s="572"/>
      <c r="Z1770" s="572"/>
      <c r="AA1770" s="572"/>
      <c r="AB1770" s="572"/>
      <c r="AC1770" s="572"/>
      <c r="AD1770" s="572"/>
      <c r="AE1770" s="572"/>
      <c r="AF1770" s="572"/>
    </row>
    <row r="1771" spans="2:32" s="570" customFormat="1" ht="25.5">
      <c r="B1771" s="1104"/>
      <c r="C1771" s="1073" t="s">
        <v>203</v>
      </c>
      <c r="D1771" s="1059" t="s">
        <v>741</v>
      </c>
      <c r="E1771" s="1031" t="s">
        <v>12</v>
      </c>
      <c r="F1771" s="711">
        <v>10.51</v>
      </c>
      <c r="G1771" s="1455"/>
      <c r="H1771" s="1029">
        <f>+G1771*F1771</f>
        <v>0</v>
      </c>
      <c r="I1771" s="572"/>
      <c r="J1771" s="788"/>
      <c r="K1771" s="806"/>
      <c r="L1771" s="572"/>
      <c r="M1771" s="786"/>
      <c r="N1771" s="786"/>
      <c r="O1771" s="573"/>
      <c r="P1771" s="915"/>
      <c r="Q1771" s="915"/>
      <c r="R1771" s="574"/>
      <c r="S1771" s="1005"/>
      <c r="T1771" s="1005"/>
      <c r="U1771" s="1005"/>
      <c r="V1771" s="1006"/>
      <c r="W1771" s="572"/>
      <c r="X1771" s="572"/>
      <c r="Y1771" s="572"/>
      <c r="Z1771" s="572"/>
      <c r="AA1771" s="572"/>
      <c r="AB1771" s="572"/>
      <c r="AC1771" s="572"/>
      <c r="AD1771" s="572"/>
      <c r="AE1771" s="572"/>
      <c r="AF1771" s="572"/>
    </row>
    <row r="1772" spans="2:32" s="570" customFormat="1" ht="25.5">
      <c r="B1772" s="1105"/>
      <c r="C1772" s="1073" t="s">
        <v>40</v>
      </c>
      <c r="D1772" s="1059" t="s">
        <v>742</v>
      </c>
      <c r="E1772" s="1031" t="s">
        <v>12</v>
      </c>
      <c r="F1772" s="1057">
        <v>9.8800000000000008</v>
      </c>
      <c r="G1772" s="1455"/>
      <c r="H1772" s="1029">
        <f>+G1772*F1772</f>
        <v>0</v>
      </c>
      <c r="I1772" s="572"/>
      <c r="J1772" s="788"/>
      <c r="K1772" s="806"/>
      <c r="L1772" s="572"/>
      <c r="M1772" s="786"/>
      <c r="N1772" s="786"/>
      <c r="O1772" s="573"/>
      <c r="P1772" s="915"/>
      <c r="Q1772" s="915"/>
      <c r="R1772" s="574"/>
      <c r="S1772" s="1005"/>
      <c r="T1772" s="1005"/>
      <c r="U1772" s="1005"/>
      <c r="V1772" s="1006"/>
      <c r="W1772" s="572"/>
      <c r="X1772" s="572"/>
      <c r="Y1772" s="572"/>
      <c r="Z1772" s="572"/>
      <c r="AA1772" s="572"/>
      <c r="AB1772" s="572"/>
      <c r="AC1772" s="572"/>
      <c r="AD1772" s="572"/>
      <c r="AE1772" s="572"/>
      <c r="AF1772" s="572"/>
    </row>
    <row r="1773" spans="2:32" s="504" customFormat="1" ht="15.75" customHeight="1">
      <c r="B1773" s="1105"/>
      <c r="C1773" s="1073" t="s">
        <v>41</v>
      </c>
      <c r="D1773" s="1044" t="s">
        <v>653</v>
      </c>
      <c r="E1773" s="845" t="s">
        <v>639</v>
      </c>
      <c r="F1773" s="699">
        <v>25</v>
      </c>
      <c r="G1773" s="1455"/>
      <c r="H1773" s="1029">
        <f>+G1773*F1773</f>
        <v>0</v>
      </c>
      <c r="I1773" s="509"/>
      <c r="J1773" s="121"/>
      <c r="K1773" s="806"/>
      <c r="L1773" s="509"/>
      <c r="M1773" s="121"/>
      <c r="N1773" s="121"/>
      <c r="O1773" s="511"/>
      <c r="P1773" s="911"/>
      <c r="Q1773" s="911"/>
      <c r="R1773" s="511"/>
      <c r="S1773" s="993"/>
      <c r="T1773" s="993"/>
      <c r="U1773" s="993"/>
      <c r="V1773" s="994"/>
      <c r="W1773" s="509"/>
      <c r="X1773" s="509"/>
      <c r="Y1773" s="509"/>
      <c r="Z1773" s="509"/>
      <c r="AA1773" s="509"/>
      <c r="AB1773" s="509"/>
      <c r="AC1773" s="509"/>
      <c r="AD1773" s="509"/>
    </row>
    <row r="1774" spans="2:32" s="679" customFormat="1" ht="15.75" customHeight="1">
      <c r="B1774" s="1045"/>
      <c r="C1774" s="1075"/>
      <c r="D1774" s="1028"/>
      <c r="E1774" s="845"/>
      <c r="F1774" s="1027"/>
      <c r="G1774" s="1455"/>
      <c r="H1774" s="1046"/>
      <c r="I1774" s="526"/>
      <c r="J1774" s="787"/>
      <c r="K1774" s="806"/>
      <c r="L1774" s="526"/>
      <c r="M1774" s="121"/>
      <c r="N1774" s="121"/>
      <c r="O1774" s="680"/>
      <c r="P1774" s="913"/>
      <c r="Q1774" s="913"/>
      <c r="R1774" s="260"/>
      <c r="S1774" s="999"/>
      <c r="T1774" s="999"/>
      <c r="U1774" s="999"/>
      <c r="V1774" s="1000"/>
      <c r="W1774" s="526"/>
      <c r="X1774" s="526"/>
      <c r="Y1774" s="526"/>
      <c r="Z1774" s="526"/>
      <c r="AA1774" s="526"/>
      <c r="AB1774" s="526"/>
      <c r="AC1774" s="526"/>
      <c r="AD1774" s="526"/>
      <c r="AE1774" s="526"/>
      <c r="AF1774" s="526"/>
    </row>
    <row r="1775" spans="2:32" s="679" customFormat="1" ht="15.75" customHeight="1">
      <c r="B1775" s="801" t="s">
        <v>232</v>
      </c>
      <c r="C1775" s="1075"/>
      <c r="D1775" s="1028" t="s">
        <v>654</v>
      </c>
      <c r="E1775" s="845"/>
      <c r="F1775" s="1027"/>
      <c r="G1775" s="1458"/>
      <c r="H1775" s="1034"/>
      <c r="I1775" s="526"/>
      <c r="J1775" s="787"/>
      <c r="K1775" s="806"/>
      <c r="L1775" s="526"/>
      <c r="M1775" s="121"/>
      <c r="N1775" s="121"/>
      <c r="O1775" s="680"/>
      <c r="P1775" s="913"/>
      <c r="Q1775" s="913"/>
      <c r="R1775" s="260"/>
      <c r="S1775" s="999"/>
      <c r="T1775" s="999"/>
      <c r="U1775" s="999"/>
      <c r="V1775" s="1000"/>
      <c r="W1775" s="526"/>
      <c r="X1775" s="526"/>
      <c r="Y1775" s="526"/>
      <c r="Z1775" s="526"/>
      <c r="AA1775" s="526"/>
      <c r="AB1775" s="526"/>
      <c r="AC1775" s="526"/>
      <c r="AD1775" s="526"/>
      <c r="AE1775" s="526"/>
      <c r="AF1775" s="526"/>
    </row>
    <row r="1776" spans="2:32" s="504" customFormat="1" ht="15.75" customHeight="1">
      <c r="B1776" s="1104"/>
      <c r="C1776" s="1073" t="s">
        <v>39</v>
      </c>
      <c r="D1776" s="1052" t="s">
        <v>655</v>
      </c>
      <c r="E1776" s="845" t="s">
        <v>12</v>
      </c>
      <c r="F1776" s="1027">
        <v>154.91999999999999</v>
      </c>
      <c r="G1776" s="1455"/>
      <c r="H1776" s="1029">
        <f>+G1776*F1776</f>
        <v>0</v>
      </c>
      <c r="I1776" s="509"/>
      <c r="J1776" s="121"/>
      <c r="K1776" s="806"/>
      <c r="L1776" s="509"/>
      <c r="M1776" s="121"/>
      <c r="N1776" s="121"/>
      <c r="O1776" s="511"/>
      <c r="P1776" s="911"/>
      <c r="Q1776" s="911"/>
      <c r="R1776" s="511"/>
      <c r="S1776" s="993"/>
      <c r="T1776" s="993"/>
      <c r="U1776" s="993"/>
      <c r="V1776" s="994"/>
      <c r="W1776" s="509"/>
      <c r="X1776" s="509"/>
      <c r="Y1776" s="509"/>
      <c r="Z1776" s="509"/>
      <c r="AA1776" s="509"/>
      <c r="AB1776" s="509"/>
      <c r="AC1776" s="509"/>
      <c r="AD1776" s="509"/>
    </row>
    <row r="1777" spans="2:32" s="504" customFormat="1" ht="15.75" customHeight="1">
      <c r="B1777" s="1104"/>
      <c r="C1777" s="1073" t="s">
        <v>35</v>
      </c>
      <c r="D1777" s="1052" t="s">
        <v>656</v>
      </c>
      <c r="E1777" s="845" t="s">
        <v>12</v>
      </c>
      <c r="F1777" s="1027">
        <v>154.91999999999999</v>
      </c>
      <c r="G1777" s="1455"/>
      <c r="H1777" s="1029">
        <f>+G1777*F1777</f>
        <v>0</v>
      </c>
      <c r="I1777" s="509"/>
      <c r="J1777" s="121"/>
      <c r="K1777" s="806"/>
      <c r="L1777" s="509"/>
      <c r="M1777" s="121"/>
      <c r="N1777" s="121"/>
      <c r="O1777" s="511"/>
      <c r="P1777" s="911"/>
      <c r="Q1777" s="911"/>
      <c r="R1777" s="511"/>
      <c r="S1777" s="993"/>
      <c r="T1777" s="993"/>
      <c r="U1777" s="993"/>
      <c r="V1777" s="994"/>
      <c r="W1777" s="509"/>
      <c r="X1777" s="509"/>
      <c r="Y1777" s="509"/>
      <c r="Z1777" s="509"/>
      <c r="AA1777" s="509"/>
      <c r="AB1777" s="509"/>
      <c r="AC1777" s="509"/>
      <c r="AD1777" s="509"/>
    </row>
    <row r="1778" spans="2:32" s="504" customFormat="1" ht="15.75" customHeight="1">
      <c r="B1778" s="1104"/>
      <c r="C1778" s="1073" t="s">
        <v>203</v>
      </c>
      <c r="D1778" s="1052" t="s">
        <v>657</v>
      </c>
      <c r="E1778" s="845" t="s">
        <v>12</v>
      </c>
      <c r="F1778" s="1027">
        <v>9</v>
      </c>
      <c r="G1778" s="1455"/>
      <c r="H1778" s="1029">
        <f>+G1778*F1778</f>
        <v>0</v>
      </c>
      <c r="I1778" s="509"/>
      <c r="J1778" s="121"/>
      <c r="K1778" s="806"/>
      <c r="L1778" s="509"/>
      <c r="M1778" s="121"/>
      <c r="N1778" s="121"/>
      <c r="O1778" s="511"/>
      <c r="P1778" s="911"/>
      <c r="Q1778" s="911"/>
      <c r="R1778" s="511"/>
      <c r="S1778" s="993"/>
      <c r="T1778" s="993"/>
      <c r="U1778" s="993"/>
      <c r="V1778" s="994"/>
      <c r="W1778" s="509"/>
      <c r="X1778" s="509"/>
      <c r="Y1778" s="509"/>
      <c r="Z1778" s="509"/>
      <c r="AA1778" s="509"/>
      <c r="AB1778" s="509"/>
      <c r="AC1778" s="509"/>
      <c r="AD1778" s="509"/>
    </row>
    <row r="1779" spans="2:32" s="504" customFormat="1" ht="15.75" customHeight="1">
      <c r="B1779" s="1104"/>
      <c r="C1779" s="1073" t="s">
        <v>40</v>
      </c>
      <c r="D1779" s="1052" t="s">
        <v>658</v>
      </c>
      <c r="E1779" s="845" t="s">
        <v>12</v>
      </c>
      <c r="F1779" s="1027">
        <v>9</v>
      </c>
      <c r="G1779" s="1455"/>
      <c r="H1779" s="1029">
        <f>+G1779*F1779</f>
        <v>0</v>
      </c>
      <c r="I1779" s="509"/>
      <c r="J1779" s="121"/>
      <c r="K1779" s="806"/>
      <c r="L1779" s="509"/>
      <c r="M1779" s="121"/>
      <c r="N1779" s="121"/>
      <c r="O1779" s="511"/>
      <c r="P1779" s="911"/>
      <c r="Q1779" s="911"/>
      <c r="R1779" s="511"/>
      <c r="S1779" s="993"/>
      <c r="T1779" s="993"/>
      <c r="U1779" s="993"/>
      <c r="V1779" s="994"/>
      <c r="W1779" s="509"/>
      <c r="X1779" s="509"/>
      <c r="Y1779" s="509"/>
      <c r="Z1779" s="509"/>
      <c r="AA1779" s="509"/>
      <c r="AB1779" s="509"/>
      <c r="AC1779" s="509"/>
      <c r="AD1779" s="509"/>
    </row>
    <row r="1780" spans="2:32" s="679" customFormat="1" ht="15.75" customHeight="1">
      <c r="B1780" s="837"/>
      <c r="C1780" s="1075"/>
      <c r="D1780" s="1028"/>
      <c r="E1780" s="845"/>
      <c r="F1780" s="1027"/>
      <c r="G1780" s="1458"/>
      <c r="H1780" s="1046"/>
      <c r="I1780" s="526"/>
      <c r="J1780" s="787"/>
      <c r="K1780" s="806"/>
      <c r="L1780" s="526"/>
      <c r="M1780" s="121"/>
      <c r="N1780" s="121"/>
      <c r="O1780" s="680"/>
      <c r="P1780" s="913"/>
      <c r="Q1780" s="913"/>
      <c r="R1780" s="260"/>
      <c r="S1780" s="999"/>
      <c r="T1780" s="999"/>
      <c r="U1780" s="999"/>
      <c r="V1780" s="1000"/>
      <c r="W1780" s="526"/>
      <c r="X1780" s="526"/>
      <c r="Y1780" s="526"/>
      <c r="Z1780" s="526"/>
      <c r="AA1780" s="526"/>
      <c r="AB1780" s="526"/>
      <c r="AC1780" s="526"/>
      <c r="AD1780" s="526"/>
      <c r="AE1780" s="526"/>
      <c r="AF1780" s="526"/>
    </row>
    <row r="1781" spans="2:32" s="504" customFormat="1" ht="15.75" customHeight="1">
      <c r="B1781" s="801" t="s">
        <v>236</v>
      </c>
      <c r="C1781" s="1075"/>
      <c r="D1781" s="1052" t="s">
        <v>659</v>
      </c>
      <c r="E1781" s="845"/>
      <c r="F1781" s="1027"/>
      <c r="G1781" s="1455"/>
      <c r="H1781" s="1034"/>
      <c r="I1781" s="509"/>
      <c r="J1781" s="121"/>
      <c r="K1781" s="806"/>
      <c r="L1781" s="509"/>
      <c r="M1781" s="121"/>
      <c r="N1781" s="121"/>
      <c r="O1781" s="511"/>
      <c r="P1781" s="911"/>
      <c r="Q1781" s="911"/>
      <c r="R1781" s="511"/>
      <c r="S1781" s="993"/>
      <c r="T1781" s="993"/>
      <c r="U1781" s="993"/>
      <c r="V1781" s="994"/>
      <c r="W1781" s="509"/>
      <c r="X1781" s="509"/>
      <c r="Y1781" s="509"/>
      <c r="Z1781" s="509"/>
      <c r="AA1781" s="509"/>
      <c r="AB1781" s="509"/>
      <c r="AC1781" s="509"/>
      <c r="AD1781" s="509"/>
    </row>
    <row r="1782" spans="2:32" s="504" customFormat="1" ht="15.75" customHeight="1">
      <c r="B1782" s="1104"/>
      <c r="C1782" s="1073" t="s">
        <v>39</v>
      </c>
      <c r="D1782" s="1052" t="s">
        <v>660</v>
      </c>
      <c r="E1782" s="845" t="s">
        <v>0</v>
      </c>
      <c r="F1782" s="1027">
        <v>16</v>
      </c>
      <c r="G1782" s="1455"/>
      <c r="H1782" s="1029">
        <f>+G1782*F1782</f>
        <v>0</v>
      </c>
      <c r="I1782" s="509"/>
      <c r="J1782" s="121"/>
      <c r="K1782" s="806"/>
      <c r="L1782" s="509"/>
      <c r="M1782" s="121"/>
      <c r="N1782" s="121"/>
      <c r="O1782" s="511"/>
      <c r="P1782" s="911"/>
      <c r="Q1782" s="911"/>
      <c r="R1782" s="511"/>
      <c r="S1782" s="993"/>
      <c r="T1782" s="993"/>
      <c r="U1782" s="993"/>
      <c r="V1782" s="994"/>
      <c r="W1782" s="509"/>
      <c r="X1782" s="509"/>
      <c r="Y1782" s="509"/>
      <c r="Z1782" s="509"/>
      <c r="AA1782" s="509"/>
      <c r="AB1782" s="509"/>
      <c r="AC1782" s="509"/>
      <c r="AD1782" s="509"/>
    </row>
    <row r="1783" spans="2:32" s="504" customFormat="1" ht="15.75" customHeight="1">
      <c r="B1783" s="1105"/>
      <c r="C1783" s="1073" t="s">
        <v>35</v>
      </c>
      <c r="D1783" s="1052" t="s">
        <v>661</v>
      </c>
      <c r="E1783" s="845" t="s">
        <v>0</v>
      </c>
      <c r="F1783" s="1027">
        <v>9</v>
      </c>
      <c r="G1783" s="1455"/>
      <c r="H1783" s="1029">
        <f>+G1783*F1783</f>
        <v>0</v>
      </c>
      <c r="I1783" s="509"/>
      <c r="J1783" s="121"/>
      <c r="K1783" s="806"/>
      <c r="L1783" s="509"/>
      <c r="M1783" s="121"/>
      <c r="N1783" s="121"/>
      <c r="O1783" s="511"/>
      <c r="P1783" s="911"/>
      <c r="Q1783" s="911"/>
      <c r="R1783" s="511"/>
      <c r="S1783" s="993"/>
      <c r="T1783" s="993"/>
      <c r="U1783" s="993"/>
      <c r="V1783" s="994"/>
      <c r="W1783" s="509"/>
      <c r="X1783" s="509"/>
      <c r="Y1783" s="509"/>
      <c r="Z1783" s="509"/>
      <c r="AA1783" s="509"/>
      <c r="AB1783" s="509"/>
      <c r="AC1783" s="509"/>
      <c r="AD1783" s="509"/>
    </row>
    <row r="1784" spans="2:32" s="504" customFormat="1" ht="9.9499999999999993" customHeight="1">
      <c r="B1784" s="1042"/>
      <c r="C1784" s="1049"/>
      <c r="D1784" s="1052"/>
      <c r="E1784" s="845"/>
      <c r="F1784" s="1027"/>
      <c r="G1784" s="1455"/>
      <c r="H1784" s="1056"/>
      <c r="I1784" s="509"/>
      <c r="J1784" s="121"/>
      <c r="K1784" s="806"/>
      <c r="L1784" s="509"/>
      <c r="M1784" s="121"/>
      <c r="N1784" s="121"/>
      <c r="O1784" s="511"/>
      <c r="P1784" s="911"/>
      <c r="Q1784" s="911"/>
      <c r="R1784" s="511"/>
      <c r="S1784" s="993"/>
      <c r="T1784" s="993"/>
      <c r="U1784" s="993"/>
      <c r="V1784" s="994"/>
      <c r="W1784" s="509"/>
      <c r="X1784" s="509"/>
      <c r="Y1784" s="509"/>
      <c r="Z1784" s="509"/>
      <c r="AA1784" s="509"/>
      <c r="AB1784" s="509"/>
      <c r="AC1784" s="509"/>
      <c r="AD1784" s="509"/>
    </row>
    <row r="1785" spans="2:32" s="504" customFormat="1" ht="15.75" customHeight="1">
      <c r="B1785" s="847">
        <f>B1756+0.1</f>
        <v>2.2000000000000002</v>
      </c>
      <c r="C1785" s="1049"/>
      <c r="D1785" s="1055" t="s">
        <v>662</v>
      </c>
      <c r="E1785" s="845"/>
      <c r="F1785" s="1027"/>
      <c r="G1785" s="1455"/>
      <c r="H1785" s="1037">
        <f>SUBTOTAL(9,H1786:H1799)</f>
        <v>0</v>
      </c>
      <c r="I1785" s="509"/>
      <c r="J1785" s="121"/>
      <c r="K1785" s="806"/>
      <c r="L1785" s="509"/>
      <c r="M1785" s="121"/>
      <c r="N1785" s="121"/>
      <c r="O1785" s="509"/>
      <c r="P1785" s="911"/>
      <c r="Q1785" s="911"/>
      <c r="R1785" s="511"/>
      <c r="S1785" s="993"/>
      <c r="T1785" s="993"/>
      <c r="U1785" s="993"/>
      <c r="V1785" s="994"/>
      <c r="W1785" s="509"/>
      <c r="X1785" s="509"/>
      <c r="Y1785" s="509"/>
      <c r="Z1785" s="509"/>
      <c r="AA1785" s="509"/>
      <c r="AB1785" s="509"/>
      <c r="AC1785" s="509"/>
      <c r="AD1785" s="509"/>
    </row>
    <row r="1786" spans="2:32" s="504" customFormat="1" ht="15.75" customHeight="1">
      <c r="B1786" s="837" t="s">
        <v>486</v>
      </c>
      <c r="C1786" s="1075"/>
      <c r="D1786" s="1052" t="s">
        <v>417</v>
      </c>
      <c r="E1786" s="845"/>
      <c r="F1786" s="1027"/>
      <c r="G1786" s="1455"/>
      <c r="H1786" s="1034"/>
      <c r="I1786" s="509"/>
      <c r="J1786" s="121"/>
      <c r="K1786" s="806"/>
      <c r="L1786" s="509"/>
      <c r="M1786" s="121"/>
      <c r="N1786" s="121"/>
      <c r="O1786" s="511"/>
      <c r="P1786" s="911"/>
      <c r="Q1786" s="911"/>
      <c r="R1786" s="511"/>
      <c r="S1786" s="993"/>
      <c r="T1786" s="993"/>
      <c r="U1786" s="993"/>
      <c r="V1786" s="994"/>
      <c r="W1786" s="509"/>
      <c r="X1786" s="509"/>
      <c r="Y1786" s="509"/>
      <c r="Z1786" s="509"/>
      <c r="AA1786" s="509"/>
      <c r="AB1786" s="509"/>
      <c r="AC1786" s="509"/>
      <c r="AD1786" s="509"/>
    </row>
    <row r="1787" spans="2:32" s="504" customFormat="1" ht="15.75" customHeight="1">
      <c r="B1787" s="1104"/>
      <c r="C1787" s="1073" t="s">
        <v>39</v>
      </c>
      <c r="D1787" s="1052" t="s">
        <v>1011</v>
      </c>
      <c r="E1787" s="845" t="s">
        <v>0</v>
      </c>
      <c r="F1787" s="1027">
        <v>123</v>
      </c>
      <c r="G1787" s="1455"/>
      <c r="H1787" s="1029">
        <f>+G1787*F1787</f>
        <v>0</v>
      </c>
      <c r="I1787" s="509"/>
      <c r="J1787" s="121"/>
      <c r="K1787" s="806"/>
      <c r="L1787" s="509"/>
      <c r="M1787" s="121"/>
      <c r="N1787" s="121"/>
      <c r="O1787" s="511"/>
      <c r="P1787" s="911"/>
      <c r="Q1787" s="911"/>
      <c r="R1787" s="511"/>
      <c r="S1787" s="993"/>
      <c r="T1787" s="993"/>
      <c r="U1787" s="993"/>
      <c r="V1787" s="994"/>
      <c r="W1787" s="509"/>
      <c r="X1787" s="509"/>
      <c r="Y1787" s="509"/>
      <c r="Z1787" s="509"/>
      <c r="AA1787" s="509"/>
      <c r="AB1787" s="509"/>
      <c r="AC1787" s="509"/>
      <c r="AD1787" s="509"/>
    </row>
    <row r="1788" spans="2:32" s="504" customFormat="1" ht="12.75">
      <c r="B1788" s="1105"/>
      <c r="C1788" s="1073" t="s">
        <v>35</v>
      </c>
      <c r="D1788" s="1053" t="s">
        <v>1010</v>
      </c>
      <c r="E1788" s="845" t="s">
        <v>0</v>
      </c>
      <c r="F1788" s="1027">
        <v>12</v>
      </c>
      <c r="G1788" s="1455"/>
      <c r="H1788" s="1029">
        <f>+G1788*F1788</f>
        <v>0</v>
      </c>
      <c r="I1788" s="509"/>
      <c r="J1788" s="121"/>
      <c r="K1788" s="806"/>
      <c r="L1788" s="509"/>
      <c r="M1788" s="121"/>
      <c r="N1788" s="121"/>
      <c r="O1788" s="511"/>
      <c r="P1788" s="911"/>
      <c r="Q1788" s="911"/>
      <c r="R1788" s="511"/>
      <c r="S1788" s="993"/>
      <c r="T1788" s="993"/>
      <c r="U1788" s="993"/>
      <c r="V1788" s="994"/>
      <c r="W1788" s="509"/>
      <c r="X1788" s="509"/>
      <c r="Y1788" s="509"/>
      <c r="Z1788" s="509"/>
      <c r="AA1788" s="509"/>
      <c r="AB1788" s="509"/>
      <c r="AC1788" s="509"/>
      <c r="AD1788" s="509"/>
    </row>
    <row r="1789" spans="2:32" s="504" customFormat="1" ht="12.75">
      <c r="B1789" s="1104"/>
      <c r="C1789" s="1073" t="s">
        <v>203</v>
      </c>
      <c r="D1789" s="1053" t="s">
        <v>664</v>
      </c>
      <c r="E1789" s="845" t="s">
        <v>0</v>
      </c>
      <c r="F1789" s="1027">
        <v>45</v>
      </c>
      <c r="G1789" s="1455"/>
      <c r="H1789" s="1029">
        <f>+G1789*F1789</f>
        <v>0</v>
      </c>
      <c r="I1789" s="509"/>
      <c r="J1789" s="121"/>
      <c r="K1789" s="806"/>
      <c r="L1789" s="509"/>
      <c r="M1789" s="121"/>
      <c r="N1789" s="121"/>
      <c r="O1789" s="511"/>
      <c r="P1789" s="911"/>
      <c r="Q1789" s="911"/>
      <c r="R1789" s="511"/>
      <c r="S1789" s="993"/>
      <c r="T1789" s="993"/>
      <c r="U1789" s="993"/>
      <c r="V1789" s="994"/>
      <c r="W1789" s="509"/>
      <c r="X1789" s="509"/>
      <c r="Y1789" s="509"/>
      <c r="Z1789" s="509"/>
      <c r="AA1789" s="509"/>
      <c r="AB1789" s="509"/>
      <c r="AC1789" s="509"/>
      <c r="AD1789" s="509"/>
    </row>
    <row r="1790" spans="2:32" s="504" customFormat="1" ht="12.75">
      <c r="B1790" s="1104"/>
      <c r="C1790" s="1073" t="s">
        <v>40</v>
      </c>
      <c r="D1790" s="1053" t="s">
        <v>665</v>
      </c>
      <c r="E1790" s="845" t="s">
        <v>0</v>
      </c>
      <c r="F1790" s="1027">
        <v>40</v>
      </c>
      <c r="G1790" s="1455"/>
      <c r="H1790" s="1029">
        <f>+G1790*F1790</f>
        <v>0</v>
      </c>
      <c r="I1790" s="509"/>
      <c r="J1790" s="121"/>
      <c r="K1790" s="806"/>
      <c r="L1790" s="509"/>
      <c r="M1790" s="121"/>
      <c r="N1790" s="121"/>
      <c r="O1790" s="511"/>
      <c r="P1790" s="911"/>
      <c r="Q1790" s="911"/>
      <c r="R1790" s="511"/>
      <c r="S1790" s="993"/>
      <c r="T1790" s="993"/>
      <c r="U1790" s="993"/>
      <c r="V1790" s="994"/>
      <c r="W1790" s="509"/>
      <c r="X1790" s="509"/>
      <c r="Y1790" s="509"/>
      <c r="Z1790" s="509"/>
      <c r="AA1790" s="509"/>
      <c r="AB1790" s="509"/>
      <c r="AC1790" s="509"/>
      <c r="AD1790" s="509"/>
    </row>
    <row r="1791" spans="2:32" s="504" customFormat="1" ht="12.75">
      <c r="B1791" s="1045"/>
      <c r="C1791" s="1075"/>
      <c r="D1791" s="1052"/>
      <c r="E1791" s="845"/>
      <c r="F1791" s="1027"/>
      <c r="G1791" s="1455"/>
      <c r="H1791" s="1029"/>
      <c r="I1791" s="509"/>
      <c r="J1791" s="121"/>
      <c r="K1791" s="806"/>
      <c r="L1791" s="509"/>
      <c r="M1791" s="121"/>
      <c r="N1791" s="121"/>
      <c r="O1791" s="511"/>
      <c r="P1791" s="911"/>
      <c r="Q1791" s="911"/>
      <c r="R1791" s="511"/>
      <c r="S1791" s="993"/>
      <c r="T1791" s="993"/>
      <c r="U1791" s="993"/>
      <c r="V1791" s="994"/>
      <c r="W1791" s="509"/>
      <c r="X1791" s="509"/>
      <c r="Y1791" s="509"/>
      <c r="Z1791" s="509"/>
      <c r="AA1791" s="509"/>
      <c r="AB1791" s="509"/>
      <c r="AC1791" s="509"/>
      <c r="AD1791" s="509"/>
    </row>
    <row r="1792" spans="2:32" s="504" customFormat="1" ht="15.75" customHeight="1">
      <c r="B1792" s="837" t="s">
        <v>491</v>
      </c>
      <c r="C1792" s="1075"/>
      <c r="D1792" s="1052" t="s">
        <v>666</v>
      </c>
      <c r="E1792" s="845"/>
      <c r="F1792" s="1027"/>
      <c r="G1792" s="1455"/>
      <c r="H1792" s="1034"/>
      <c r="I1792" s="509"/>
      <c r="J1792" s="121"/>
      <c r="K1792" s="806"/>
      <c r="L1792" s="509"/>
      <c r="M1792" s="121"/>
      <c r="N1792" s="121"/>
      <c r="O1792" s="511"/>
      <c r="P1792" s="911"/>
      <c r="Q1792" s="911"/>
      <c r="R1792" s="511"/>
      <c r="S1792" s="993"/>
      <c r="T1792" s="993"/>
      <c r="U1792" s="993"/>
      <c r="V1792" s="994"/>
      <c r="W1792" s="509"/>
      <c r="X1792" s="509"/>
      <c r="Y1792" s="509"/>
      <c r="Z1792" s="509"/>
      <c r="AA1792" s="509"/>
      <c r="AB1792" s="509"/>
      <c r="AC1792" s="509"/>
      <c r="AD1792" s="509"/>
    </row>
    <row r="1793" spans="2:32" s="504" customFormat="1" ht="15.75" customHeight="1">
      <c r="B1793" s="1104"/>
      <c r="C1793" s="1073" t="s">
        <v>39</v>
      </c>
      <c r="D1793" s="1044" t="s">
        <v>667</v>
      </c>
      <c r="E1793" s="845" t="s">
        <v>0</v>
      </c>
      <c r="F1793" s="1027">
        <v>11</v>
      </c>
      <c r="G1793" s="1455"/>
      <c r="H1793" s="1029">
        <f>+G1793*F1793</f>
        <v>0</v>
      </c>
      <c r="I1793" s="509"/>
      <c r="J1793" s="121"/>
      <c r="K1793" s="806"/>
      <c r="L1793" s="509"/>
      <c r="M1793" s="121"/>
      <c r="N1793" s="121"/>
      <c r="O1793" s="511"/>
      <c r="P1793" s="911"/>
      <c r="Q1793" s="911"/>
      <c r="R1793" s="511"/>
      <c r="S1793" s="993"/>
      <c r="T1793" s="993"/>
      <c r="U1793" s="993"/>
      <c r="V1793" s="994"/>
      <c r="W1793" s="509"/>
      <c r="X1793" s="509"/>
      <c r="Y1793" s="509"/>
      <c r="Z1793" s="509"/>
      <c r="AA1793" s="509"/>
      <c r="AB1793" s="509"/>
      <c r="AC1793" s="509"/>
      <c r="AD1793" s="509"/>
    </row>
    <row r="1794" spans="2:32" s="504" customFormat="1" ht="15.75" customHeight="1">
      <c r="B1794" s="1104"/>
      <c r="C1794" s="1073" t="s">
        <v>35</v>
      </c>
      <c r="D1794" s="1044" t="s">
        <v>668</v>
      </c>
      <c r="E1794" s="845" t="s">
        <v>0</v>
      </c>
      <c r="F1794" s="1027">
        <v>12</v>
      </c>
      <c r="G1794" s="1455"/>
      <c r="H1794" s="1029">
        <f>+G1794*F1794</f>
        <v>0</v>
      </c>
      <c r="I1794" s="509"/>
      <c r="J1794" s="121"/>
      <c r="K1794" s="806"/>
      <c r="L1794" s="509"/>
      <c r="M1794" s="121"/>
      <c r="N1794" s="121"/>
      <c r="O1794" s="511"/>
      <c r="P1794" s="911"/>
      <c r="Q1794" s="911"/>
      <c r="R1794" s="511"/>
      <c r="S1794" s="993"/>
      <c r="T1794" s="993"/>
      <c r="U1794" s="993"/>
      <c r="V1794" s="994"/>
      <c r="W1794" s="509"/>
      <c r="X1794" s="509"/>
      <c r="Y1794" s="509"/>
      <c r="Z1794" s="509"/>
      <c r="AA1794" s="509"/>
      <c r="AB1794" s="509"/>
      <c r="AC1794" s="509"/>
      <c r="AD1794" s="509"/>
    </row>
    <row r="1795" spans="2:32" s="504" customFormat="1" ht="15.75" customHeight="1">
      <c r="B1795" s="1104"/>
      <c r="C1795" s="1073" t="s">
        <v>203</v>
      </c>
      <c r="D1795" s="1044" t="s">
        <v>743</v>
      </c>
      <c r="E1795" s="845" t="s">
        <v>0</v>
      </c>
      <c r="F1795" s="1027">
        <v>4</v>
      </c>
      <c r="G1795" s="1455"/>
      <c r="H1795" s="1029">
        <f>+G1795*F1795</f>
        <v>0</v>
      </c>
      <c r="I1795" s="509"/>
      <c r="J1795" s="121"/>
      <c r="K1795" s="806"/>
      <c r="L1795" s="509"/>
      <c r="M1795" s="121"/>
      <c r="N1795" s="121"/>
      <c r="O1795" s="511"/>
      <c r="P1795" s="911"/>
      <c r="Q1795" s="911"/>
      <c r="R1795" s="511"/>
      <c r="S1795" s="993"/>
      <c r="T1795" s="993"/>
      <c r="U1795" s="993"/>
      <c r="V1795" s="994"/>
      <c r="W1795" s="509"/>
      <c r="X1795" s="509"/>
      <c r="Y1795" s="509"/>
      <c r="Z1795" s="509"/>
      <c r="AA1795" s="509"/>
      <c r="AB1795" s="509"/>
      <c r="AC1795" s="509"/>
      <c r="AD1795" s="509"/>
    </row>
    <row r="1796" spans="2:32" s="504" customFormat="1" ht="15.75" customHeight="1">
      <c r="B1796" s="1104"/>
      <c r="C1796" s="1073" t="s">
        <v>40</v>
      </c>
      <c r="D1796" s="1109" t="s">
        <v>670</v>
      </c>
      <c r="E1796" s="845" t="s">
        <v>0</v>
      </c>
      <c r="F1796" s="1027">
        <v>1</v>
      </c>
      <c r="G1796" s="1455"/>
      <c r="H1796" s="1029">
        <f>G1796*F1796</f>
        <v>0</v>
      </c>
      <c r="I1796" s="509"/>
      <c r="J1796" s="121"/>
      <c r="K1796" s="806"/>
      <c r="L1796" s="509"/>
      <c r="M1796" s="121"/>
      <c r="N1796" s="121"/>
      <c r="O1796" s="511"/>
      <c r="P1796" s="911"/>
      <c r="Q1796" s="911"/>
      <c r="R1796" s="511"/>
      <c r="S1796" s="993"/>
      <c r="T1796" s="993"/>
      <c r="U1796" s="993"/>
      <c r="V1796" s="994"/>
      <c r="W1796" s="509"/>
      <c r="X1796" s="509"/>
      <c r="Y1796" s="509"/>
      <c r="Z1796" s="509"/>
      <c r="AA1796" s="509"/>
      <c r="AB1796" s="509"/>
      <c r="AC1796" s="509"/>
      <c r="AD1796" s="509"/>
    </row>
    <row r="1797" spans="2:32" s="504" customFormat="1" ht="15.75" customHeight="1">
      <c r="B1797" s="837"/>
      <c r="C1797" s="1075"/>
      <c r="D1797" s="1052"/>
      <c r="E1797" s="845"/>
      <c r="F1797" s="1027"/>
      <c r="G1797" s="1455"/>
      <c r="H1797" s="1029"/>
      <c r="I1797" s="509"/>
      <c r="J1797" s="121"/>
      <c r="K1797" s="806"/>
      <c r="L1797" s="509"/>
      <c r="M1797" s="121"/>
      <c r="N1797" s="121"/>
      <c r="O1797" s="511"/>
      <c r="P1797" s="911"/>
      <c r="Q1797" s="911"/>
      <c r="R1797" s="511"/>
      <c r="S1797" s="993"/>
      <c r="T1797" s="993"/>
      <c r="U1797" s="993"/>
      <c r="V1797" s="994"/>
      <c r="W1797" s="509"/>
      <c r="X1797" s="509"/>
      <c r="Y1797" s="509"/>
      <c r="Z1797" s="509"/>
      <c r="AA1797" s="509"/>
      <c r="AB1797" s="509"/>
      <c r="AC1797" s="509"/>
      <c r="AD1797" s="509"/>
    </row>
    <row r="1798" spans="2:32" s="504" customFormat="1" ht="15.75" customHeight="1">
      <c r="B1798" s="837" t="s">
        <v>594</v>
      </c>
      <c r="C1798" s="1075"/>
      <c r="D1798" s="1052" t="s">
        <v>424</v>
      </c>
      <c r="E1798" s="845"/>
      <c r="F1798" s="1027"/>
      <c r="G1798" s="1455"/>
      <c r="H1798" s="1034"/>
      <c r="I1798" s="509"/>
      <c r="J1798" s="121"/>
      <c r="K1798" s="806"/>
      <c r="L1798" s="509"/>
      <c r="M1798" s="121"/>
      <c r="N1798" s="121"/>
      <c r="O1798" s="511"/>
      <c r="P1798" s="911"/>
      <c r="Q1798" s="911"/>
      <c r="R1798" s="511"/>
      <c r="S1798" s="993"/>
      <c r="T1798" s="993"/>
      <c r="U1798" s="993"/>
      <c r="V1798" s="994"/>
      <c r="W1798" s="509"/>
      <c r="X1798" s="509"/>
      <c r="Y1798" s="509"/>
      <c r="Z1798" s="509"/>
      <c r="AA1798" s="509"/>
      <c r="AB1798" s="509"/>
      <c r="AC1798" s="509"/>
      <c r="AD1798" s="509"/>
    </row>
    <row r="1799" spans="2:32" s="504" customFormat="1" ht="15.75" customHeight="1">
      <c r="B1799" s="1104"/>
      <c r="C1799" s="1073" t="s">
        <v>39</v>
      </c>
      <c r="D1799" s="1044" t="s">
        <v>671</v>
      </c>
      <c r="E1799" s="845" t="s">
        <v>639</v>
      </c>
      <c r="F1799" s="1027">
        <v>220</v>
      </c>
      <c r="G1799" s="1455"/>
      <c r="H1799" s="1029">
        <f>+G1799*F1799</f>
        <v>0</v>
      </c>
      <c r="I1799" s="509"/>
      <c r="J1799" s="121"/>
      <c r="K1799" s="806"/>
      <c r="L1799" s="509"/>
      <c r="M1799" s="121"/>
      <c r="N1799" s="121"/>
      <c r="O1799" s="511"/>
      <c r="P1799" s="911"/>
      <c r="Q1799" s="911"/>
      <c r="R1799" s="511"/>
      <c r="S1799" s="993"/>
      <c r="T1799" s="993"/>
      <c r="U1799" s="993"/>
      <c r="V1799" s="994"/>
      <c r="W1799" s="509"/>
      <c r="X1799" s="509"/>
      <c r="Y1799" s="509"/>
      <c r="Z1799" s="509"/>
      <c r="AA1799" s="509"/>
      <c r="AB1799" s="509"/>
      <c r="AC1799" s="509"/>
      <c r="AD1799" s="509"/>
    </row>
    <row r="1800" spans="2:32" s="504" customFormat="1" ht="15.75" customHeight="1">
      <c r="B1800" s="1042"/>
      <c r="C1800" s="1041"/>
      <c r="D1800" s="1051"/>
      <c r="E1800" s="845"/>
      <c r="F1800" s="1027"/>
      <c r="G1800" s="1455"/>
      <c r="H1800" s="1029"/>
      <c r="I1800" s="509"/>
      <c r="J1800" s="121"/>
      <c r="K1800" s="806"/>
      <c r="L1800" s="509"/>
      <c r="M1800" s="121"/>
      <c r="N1800" s="121"/>
      <c r="O1800" s="511"/>
      <c r="P1800" s="911"/>
      <c r="Q1800" s="911"/>
      <c r="R1800" s="511"/>
      <c r="S1800" s="993"/>
      <c r="T1800" s="993"/>
      <c r="U1800" s="993"/>
      <c r="V1800" s="994"/>
      <c r="W1800" s="509"/>
      <c r="X1800" s="509"/>
      <c r="Y1800" s="509"/>
      <c r="Z1800" s="509"/>
      <c r="AA1800" s="509"/>
      <c r="AB1800" s="509"/>
      <c r="AC1800" s="509"/>
      <c r="AD1800" s="509"/>
      <c r="AE1800" s="509"/>
      <c r="AF1800" s="509"/>
    </row>
    <row r="1801" spans="2:32" s="679" customFormat="1" ht="15.75" customHeight="1">
      <c r="B1801" s="1108">
        <f>B1785+0.1</f>
        <v>2.2999999999999998</v>
      </c>
      <c r="C1801" s="1074"/>
      <c r="D1801" s="1048" t="s">
        <v>672</v>
      </c>
      <c r="E1801" s="1047"/>
      <c r="F1801" s="1027"/>
      <c r="G1801" s="1457"/>
      <c r="H1801" s="1037">
        <f>SUBTOTAL(9,H1802:H1810)</f>
        <v>0</v>
      </c>
      <c r="I1801" s="526"/>
      <c r="J1801" s="787"/>
      <c r="K1801" s="806"/>
      <c r="L1801" s="526"/>
      <c r="M1801" s="121"/>
      <c r="N1801" s="121"/>
      <c r="O1801" s="260"/>
      <c r="P1801" s="913"/>
      <c r="Q1801" s="913"/>
      <c r="R1801" s="260"/>
      <c r="S1801" s="999"/>
      <c r="T1801" s="999"/>
      <c r="U1801" s="999"/>
      <c r="V1801" s="1000"/>
      <c r="W1801" s="526"/>
      <c r="X1801" s="526"/>
      <c r="Y1801" s="526"/>
      <c r="Z1801" s="526"/>
      <c r="AA1801" s="526"/>
      <c r="AB1801" s="526"/>
      <c r="AC1801" s="526"/>
      <c r="AD1801" s="526"/>
    </row>
    <row r="1802" spans="2:32" s="504" customFormat="1" ht="15.75" customHeight="1">
      <c r="B1802" s="837" t="s">
        <v>502</v>
      </c>
      <c r="C1802" s="1075"/>
      <c r="D1802" s="1035" t="s">
        <v>420</v>
      </c>
      <c r="E1802" s="845"/>
      <c r="F1802" s="1027"/>
      <c r="G1802" s="1455"/>
      <c r="H1802" s="1034"/>
      <c r="I1802" s="509"/>
      <c r="J1802" s="121"/>
      <c r="K1802" s="806"/>
      <c r="L1802" s="509"/>
      <c r="M1802" s="121"/>
      <c r="N1802" s="121"/>
      <c r="O1802" s="510"/>
      <c r="P1802" s="911"/>
      <c r="Q1802" s="911"/>
      <c r="R1802" s="511"/>
      <c r="S1802" s="993"/>
      <c r="T1802" s="993"/>
      <c r="U1802" s="993"/>
      <c r="V1802" s="994"/>
      <c r="W1802" s="509"/>
      <c r="X1802" s="509"/>
      <c r="Y1802" s="509"/>
      <c r="Z1802" s="509"/>
      <c r="AA1802" s="509"/>
      <c r="AB1802" s="509"/>
      <c r="AC1802" s="509"/>
      <c r="AD1802" s="509"/>
      <c r="AE1802" s="509"/>
      <c r="AF1802" s="509"/>
    </row>
    <row r="1803" spans="2:32" s="504" customFormat="1" ht="15.75" customHeight="1">
      <c r="B1803" s="1104"/>
      <c r="C1803" s="1073" t="s">
        <v>39</v>
      </c>
      <c r="D1803" s="1035" t="s">
        <v>673</v>
      </c>
      <c r="E1803" s="845" t="s">
        <v>0</v>
      </c>
      <c r="F1803" s="1027">
        <v>3</v>
      </c>
      <c r="G1803" s="1455"/>
      <c r="H1803" s="1029">
        <f>+G1803*F1803</f>
        <v>0</v>
      </c>
      <c r="I1803" s="509"/>
      <c r="J1803" s="121"/>
      <c r="K1803" s="806"/>
      <c r="L1803" s="509"/>
      <c r="M1803" s="121"/>
      <c r="N1803" s="121"/>
      <c r="O1803" s="510"/>
      <c r="P1803" s="911"/>
      <c r="Q1803" s="911"/>
      <c r="R1803" s="511"/>
      <c r="S1803" s="993"/>
      <c r="T1803" s="993"/>
      <c r="U1803" s="993"/>
      <c r="V1803" s="994"/>
      <c r="W1803" s="509"/>
      <c r="X1803" s="509"/>
      <c r="Y1803" s="509"/>
      <c r="Z1803" s="509"/>
      <c r="AA1803" s="509"/>
      <c r="AB1803" s="509"/>
      <c r="AC1803" s="509"/>
      <c r="AD1803" s="509"/>
      <c r="AE1803" s="509"/>
      <c r="AF1803" s="509"/>
    </row>
    <row r="1804" spans="2:32" s="504" customFormat="1" ht="15.75" customHeight="1">
      <c r="B1804" s="1104"/>
      <c r="C1804" s="1073" t="s">
        <v>35</v>
      </c>
      <c r="D1804" s="1035" t="s">
        <v>722</v>
      </c>
      <c r="E1804" s="845" t="s">
        <v>0</v>
      </c>
      <c r="F1804" s="1027">
        <v>3</v>
      </c>
      <c r="G1804" s="1455"/>
      <c r="H1804" s="1029">
        <f>+G1804*F1804</f>
        <v>0</v>
      </c>
      <c r="I1804" s="509"/>
      <c r="J1804" s="121"/>
      <c r="K1804" s="806"/>
      <c r="L1804" s="509"/>
      <c r="M1804" s="121"/>
      <c r="N1804" s="121"/>
      <c r="O1804" s="510"/>
      <c r="P1804" s="911"/>
      <c r="Q1804" s="911"/>
      <c r="R1804" s="511"/>
      <c r="S1804" s="993"/>
      <c r="T1804" s="993"/>
      <c r="U1804" s="993"/>
      <c r="V1804" s="994"/>
      <c r="W1804" s="509"/>
      <c r="X1804" s="509"/>
      <c r="Y1804" s="509"/>
      <c r="Z1804" s="509"/>
      <c r="AA1804" s="509"/>
      <c r="AB1804" s="509"/>
      <c r="AC1804" s="509"/>
      <c r="AD1804" s="509"/>
      <c r="AE1804" s="509"/>
      <c r="AF1804" s="509"/>
    </row>
    <row r="1805" spans="2:32" s="504" customFormat="1" ht="15.75" customHeight="1">
      <c r="B1805" s="1105"/>
      <c r="C1805" s="1073" t="s">
        <v>203</v>
      </c>
      <c r="D1805" s="1035" t="s">
        <v>744</v>
      </c>
      <c r="E1805" s="845" t="s">
        <v>5</v>
      </c>
      <c r="F1805" s="1027">
        <v>1</v>
      </c>
      <c r="G1805" s="1455"/>
      <c r="H1805" s="1029">
        <f>+G1805*F1805</f>
        <v>0</v>
      </c>
      <c r="I1805" s="509"/>
      <c r="J1805" s="121"/>
      <c r="K1805" s="806"/>
      <c r="L1805" s="509"/>
      <c r="M1805" s="121"/>
      <c r="N1805" s="121"/>
      <c r="O1805" s="510"/>
      <c r="P1805" s="911"/>
      <c r="Q1805" s="911"/>
      <c r="R1805" s="511"/>
      <c r="S1805" s="993"/>
      <c r="T1805" s="993"/>
      <c r="U1805" s="993"/>
      <c r="V1805" s="994"/>
      <c r="W1805" s="509"/>
      <c r="X1805" s="509"/>
      <c r="Y1805" s="509"/>
      <c r="Z1805" s="509"/>
      <c r="AA1805" s="509"/>
      <c r="AB1805" s="509"/>
      <c r="AC1805" s="509"/>
      <c r="AD1805" s="509"/>
      <c r="AE1805" s="509"/>
      <c r="AF1805" s="509"/>
    </row>
    <row r="1806" spans="2:32" s="504" customFormat="1" ht="15.75" customHeight="1">
      <c r="B1806" s="1045"/>
      <c r="C1806" s="1075"/>
      <c r="D1806" s="1035"/>
      <c r="E1806" s="845"/>
      <c r="F1806" s="1027"/>
      <c r="G1806" s="1455"/>
      <c r="H1806" s="1029"/>
      <c r="I1806" s="509"/>
      <c r="J1806" s="121"/>
      <c r="K1806" s="806"/>
      <c r="L1806" s="509"/>
      <c r="M1806" s="121"/>
      <c r="N1806" s="121"/>
      <c r="O1806" s="510"/>
      <c r="P1806" s="911"/>
      <c r="Q1806" s="911"/>
      <c r="R1806" s="511"/>
      <c r="S1806" s="993"/>
      <c r="T1806" s="993"/>
      <c r="U1806" s="993"/>
      <c r="V1806" s="994"/>
      <c r="W1806" s="509"/>
      <c r="X1806" s="509"/>
      <c r="Y1806" s="509"/>
      <c r="Z1806" s="509"/>
      <c r="AA1806" s="509"/>
      <c r="AB1806" s="509"/>
      <c r="AC1806" s="509"/>
      <c r="AD1806" s="509"/>
      <c r="AE1806" s="509"/>
      <c r="AF1806" s="509"/>
    </row>
    <row r="1807" spans="2:32" s="504" customFormat="1" ht="15.75" customHeight="1">
      <c r="B1807" s="837" t="s">
        <v>503</v>
      </c>
      <c r="C1807" s="1075"/>
      <c r="D1807" s="1035" t="s">
        <v>424</v>
      </c>
      <c r="E1807" s="845"/>
      <c r="F1807" s="1027"/>
      <c r="G1807" s="1455"/>
      <c r="H1807" s="1034"/>
      <c r="I1807" s="509"/>
      <c r="J1807" s="121"/>
      <c r="K1807" s="806"/>
      <c r="L1807" s="509"/>
      <c r="M1807" s="121"/>
      <c r="N1807" s="121"/>
      <c r="O1807" s="510"/>
      <c r="P1807" s="911"/>
      <c r="Q1807" s="911"/>
      <c r="R1807" s="511"/>
      <c r="S1807" s="993"/>
      <c r="T1807" s="993"/>
      <c r="U1807" s="993"/>
      <c r="V1807" s="994"/>
      <c r="W1807" s="509"/>
      <c r="X1807" s="509"/>
      <c r="Y1807" s="509"/>
      <c r="Z1807" s="509"/>
      <c r="AA1807" s="509"/>
      <c r="AB1807" s="509"/>
      <c r="AC1807" s="509"/>
      <c r="AD1807" s="509"/>
      <c r="AE1807" s="509"/>
      <c r="AF1807" s="509"/>
    </row>
    <row r="1808" spans="2:32" s="504" customFormat="1" ht="15.75" customHeight="1">
      <c r="B1808" s="1104"/>
      <c r="C1808" s="1073" t="s">
        <v>39</v>
      </c>
      <c r="D1808" s="1044" t="s">
        <v>678</v>
      </c>
      <c r="E1808" s="845" t="s">
        <v>639</v>
      </c>
      <c r="F1808" s="1027">
        <v>3</v>
      </c>
      <c r="G1808" s="1455"/>
      <c r="H1808" s="1029">
        <f>+G1808*F1808</f>
        <v>0</v>
      </c>
      <c r="I1808" s="509"/>
      <c r="J1808" s="121"/>
      <c r="K1808" s="806"/>
      <c r="L1808" s="509"/>
      <c r="M1808" s="121"/>
      <c r="N1808" s="121"/>
      <c r="O1808" s="510"/>
      <c r="P1808" s="911"/>
      <c r="Q1808" s="911"/>
      <c r="R1808" s="511"/>
      <c r="S1808" s="993"/>
      <c r="T1808" s="993"/>
      <c r="U1808" s="993"/>
      <c r="V1808" s="994"/>
      <c r="W1808" s="509"/>
      <c r="X1808" s="509"/>
      <c r="Y1808" s="509"/>
      <c r="Z1808" s="509"/>
      <c r="AA1808" s="509"/>
      <c r="AB1808" s="509"/>
      <c r="AC1808" s="509"/>
      <c r="AD1808" s="509"/>
      <c r="AE1808" s="509"/>
      <c r="AF1808" s="509"/>
    </row>
    <row r="1809" spans="2:32" s="564" customFormat="1" ht="38.25">
      <c r="B1809" s="1104"/>
      <c r="C1809" s="1073" t="s">
        <v>35</v>
      </c>
      <c r="D1809" s="1032" t="s">
        <v>745</v>
      </c>
      <c r="E1809" s="1031" t="s">
        <v>12</v>
      </c>
      <c r="F1809" s="1030">
        <v>27.63</v>
      </c>
      <c r="G1809" s="1455"/>
      <c r="H1809" s="1029">
        <f>+G1809*F1809</f>
        <v>0</v>
      </c>
      <c r="I1809" s="568"/>
      <c r="J1809" s="786"/>
      <c r="K1809" s="806"/>
      <c r="L1809" s="568"/>
      <c r="M1809" s="786"/>
      <c r="N1809" s="786"/>
      <c r="O1809" s="569"/>
      <c r="P1809" s="912"/>
      <c r="Q1809" s="912"/>
      <c r="R1809" s="569"/>
      <c r="S1809" s="1003"/>
      <c r="T1809" s="1003"/>
      <c r="U1809" s="1003"/>
      <c r="V1809" s="1004"/>
      <c r="W1809" s="568"/>
      <c r="X1809" s="568"/>
      <c r="Y1809" s="568"/>
      <c r="Z1809" s="568"/>
      <c r="AA1809" s="568"/>
      <c r="AB1809" s="568"/>
      <c r="AC1809" s="568"/>
      <c r="AD1809" s="568"/>
    </row>
    <row r="1810" spans="2:32" s="504" customFormat="1" ht="15.75" customHeight="1">
      <c r="B1810" s="1042"/>
      <c r="C1810" s="1041"/>
      <c r="D1810" s="1035"/>
      <c r="E1810" s="845"/>
      <c r="F1810" s="1030"/>
      <c r="G1810" s="1455"/>
      <c r="H1810" s="1029"/>
      <c r="I1810" s="509"/>
      <c r="J1810" s="121"/>
      <c r="K1810" s="806"/>
      <c r="L1810" s="509"/>
      <c r="M1810" s="121"/>
      <c r="N1810" s="121"/>
      <c r="O1810" s="510"/>
      <c r="P1810" s="911"/>
      <c r="Q1810" s="911"/>
      <c r="R1810" s="511"/>
      <c r="S1810" s="993"/>
      <c r="T1810" s="993"/>
      <c r="U1810" s="993"/>
      <c r="V1810" s="994"/>
      <c r="W1810" s="509"/>
      <c r="X1810" s="509"/>
      <c r="Y1810" s="509"/>
      <c r="Z1810" s="509"/>
      <c r="AA1810" s="509"/>
      <c r="AB1810" s="509"/>
      <c r="AC1810" s="509"/>
      <c r="AD1810" s="509"/>
    </row>
    <row r="1811" spans="2:32" s="679" customFormat="1" ht="15.75" customHeight="1">
      <c r="B1811" s="1040">
        <f>B1801+0.1</f>
        <v>2.4</v>
      </c>
      <c r="C1811" s="1049"/>
      <c r="D1811" s="1048" t="s">
        <v>680</v>
      </c>
      <c r="E1811" s="1047"/>
      <c r="F1811" s="1027"/>
      <c r="G1811" s="1457"/>
      <c r="H1811" s="1037">
        <f>SUBTOTAL(9,H1812:H1819)</f>
        <v>0</v>
      </c>
      <c r="I1811" s="526"/>
      <c r="J1811" s="787"/>
      <c r="K1811" s="806"/>
      <c r="L1811" s="526"/>
      <c r="M1811" s="121"/>
      <c r="N1811" s="121"/>
      <c r="O1811" s="260"/>
      <c r="P1811" s="913"/>
      <c r="Q1811" s="913"/>
      <c r="R1811" s="260"/>
      <c r="S1811" s="999"/>
      <c r="T1811" s="999"/>
      <c r="U1811" s="999"/>
      <c r="V1811" s="1000"/>
      <c r="W1811" s="526"/>
      <c r="X1811" s="526"/>
      <c r="Y1811" s="526"/>
      <c r="Z1811" s="526"/>
      <c r="AA1811" s="526"/>
      <c r="AB1811" s="526"/>
      <c r="AC1811" s="526"/>
      <c r="AD1811" s="526"/>
    </row>
    <row r="1812" spans="2:32" s="504" customFormat="1" ht="15.75" customHeight="1">
      <c r="B1812" s="837" t="s">
        <v>573</v>
      </c>
      <c r="C1812" s="1015"/>
      <c r="D1812" s="1035" t="s">
        <v>420</v>
      </c>
      <c r="E1812" s="845"/>
      <c r="F1812" s="1027"/>
      <c r="G1812" s="1455"/>
      <c r="H1812" s="1034"/>
      <c r="I1812" s="509"/>
      <c r="J1812" s="121"/>
      <c r="K1812" s="806"/>
      <c r="L1812" s="509"/>
      <c r="M1812" s="121"/>
      <c r="N1812" s="121"/>
      <c r="O1812" s="511"/>
      <c r="P1812" s="911"/>
      <c r="Q1812" s="911"/>
      <c r="R1812" s="511"/>
      <c r="S1812" s="993"/>
      <c r="T1812" s="993"/>
      <c r="U1812" s="993"/>
      <c r="V1812" s="994"/>
      <c r="W1812" s="509"/>
      <c r="X1812" s="509"/>
      <c r="Y1812" s="509"/>
      <c r="Z1812" s="509"/>
      <c r="AA1812" s="509"/>
      <c r="AB1812" s="509"/>
      <c r="AC1812" s="509"/>
      <c r="AD1812" s="509"/>
      <c r="AE1812" s="509"/>
      <c r="AF1812" s="509"/>
    </row>
    <row r="1813" spans="2:32" s="504" customFormat="1" ht="15.75" customHeight="1">
      <c r="B1813" s="1104"/>
      <c r="C1813" s="1073" t="s">
        <v>39</v>
      </c>
      <c r="D1813" s="1035" t="s">
        <v>681</v>
      </c>
      <c r="E1813" s="845" t="s">
        <v>0</v>
      </c>
      <c r="F1813" s="1027">
        <v>8</v>
      </c>
      <c r="G1813" s="1455"/>
      <c r="H1813" s="1029">
        <f>+G1813*F1813</f>
        <v>0</v>
      </c>
      <c r="I1813" s="509"/>
      <c r="J1813" s="121"/>
      <c r="K1813" s="806"/>
      <c r="L1813" s="509"/>
      <c r="M1813" s="121"/>
      <c r="N1813" s="121"/>
      <c r="O1813" s="510"/>
      <c r="P1813" s="911"/>
      <c r="Q1813" s="911"/>
      <c r="R1813" s="511"/>
      <c r="S1813" s="993"/>
      <c r="T1813" s="993"/>
      <c r="U1813" s="993"/>
      <c r="V1813" s="994"/>
      <c r="W1813" s="509"/>
      <c r="X1813" s="509"/>
      <c r="Y1813" s="509"/>
      <c r="Z1813" s="509"/>
      <c r="AA1813" s="509"/>
      <c r="AB1813" s="509"/>
      <c r="AC1813" s="509"/>
      <c r="AD1813" s="509"/>
      <c r="AE1813" s="509"/>
      <c r="AF1813" s="509"/>
    </row>
    <row r="1814" spans="2:32" s="504" customFormat="1" ht="15.75" customHeight="1">
      <c r="B1814" s="1104"/>
      <c r="C1814" s="1073" t="s">
        <v>35</v>
      </c>
      <c r="D1814" s="1035" t="s">
        <v>746</v>
      </c>
      <c r="E1814" s="845" t="s">
        <v>0</v>
      </c>
      <c r="F1814" s="1027">
        <v>2</v>
      </c>
      <c r="G1814" s="1455"/>
      <c r="H1814" s="1029">
        <f>+G1814*F1814</f>
        <v>0</v>
      </c>
      <c r="I1814" s="509"/>
      <c r="J1814" s="121"/>
      <c r="K1814" s="806"/>
      <c r="L1814" s="509"/>
      <c r="M1814" s="121"/>
      <c r="N1814" s="121"/>
      <c r="O1814" s="510"/>
      <c r="P1814" s="911"/>
      <c r="Q1814" s="911"/>
      <c r="R1814" s="511"/>
      <c r="S1814" s="993"/>
      <c r="T1814" s="993"/>
      <c r="U1814" s="993"/>
      <c r="V1814" s="994"/>
      <c r="W1814" s="509"/>
      <c r="X1814" s="509"/>
      <c r="Y1814" s="509"/>
      <c r="Z1814" s="509"/>
      <c r="AA1814" s="509"/>
      <c r="AB1814" s="509"/>
      <c r="AC1814" s="509"/>
      <c r="AD1814" s="509"/>
      <c r="AE1814" s="509"/>
      <c r="AF1814" s="509"/>
    </row>
    <row r="1815" spans="2:32" s="504" customFormat="1" ht="15.75" customHeight="1">
      <c r="B1815" s="1107"/>
      <c r="C1815" s="1073" t="s">
        <v>203</v>
      </c>
      <c r="D1815" s="1035" t="s">
        <v>684</v>
      </c>
      <c r="E1815" s="845" t="s">
        <v>5</v>
      </c>
      <c r="F1815" s="1027">
        <v>1</v>
      </c>
      <c r="G1815" s="1455"/>
      <c r="H1815" s="1029">
        <f>+G1815*F1815</f>
        <v>0</v>
      </c>
      <c r="I1815" s="509"/>
      <c r="J1815" s="121"/>
      <c r="K1815" s="806"/>
      <c r="L1815" s="509"/>
      <c r="M1815" s="121"/>
      <c r="N1815" s="121"/>
      <c r="O1815" s="510"/>
      <c r="P1815" s="911"/>
      <c r="Q1815" s="911"/>
      <c r="R1815" s="511"/>
      <c r="S1815" s="993"/>
      <c r="T1815" s="993"/>
      <c r="U1815" s="993"/>
      <c r="V1815" s="994"/>
      <c r="W1815" s="509"/>
      <c r="X1815" s="509"/>
      <c r="Y1815" s="509"/>
      <c r="Z1815" s="509"/>
      <c r="AA1815" s="509"/>
      <c r="AB1815" s="509"/>
      <c r="AC1815" s="509"/>
      <c r="AD1815" s="509"/>
      <c r="AE1815" s="509"/>
      <c r="AF1815" s="509"/>
    </row>
    <row r="1816" spans="2:32" s="504" customFormat="1" ht="15.75" customHeight="1">
      <c r="B1816" s="1045"/>
      <c r="C1816" s="1075"/>
      <c r="D1816" s="1035"/>
      <c r="E1816" s="845"/>
      <c r="F1816" s="1027"/>
      <c r="G1816" s="1455"/>
      <c r="H1816" s="1029"/>
      <c r="I1816" s="509"/>
      <c r="J1816" s="121"/>
      <c r="K1816" s="806"/>
      <c r="L1816" s="509"/>
      <c r="M1816" s="121"/>
      <c r="N1816" s="121"/>
      <c r="O1816" s="510"/>
      <c r="P1816" s="911"/>
      <c r="Q1816" s="911"/>
      <c r="R1816" s="511"/>
      <c r="S1816" s="993"/>
      <c r="T1816" s="993"/>
      <c r="U1816" s="993"/>
      <c r="V1816" s="994"/>
      <c r="W1816" s="509"/>
      <c r="X1816" s="509"/>
      <c r="Y1816" s="509"/>
      <c r="Z1816" s="509"/>
      <c r="AA1816" s="509"/>
      <c r="AB1816" s="509"/>
      <c r="AC1816" s="509"/>
      <c r="AD1816" s="509"/>
      <c r="AE1816" s="509"/>
      <c r="AF1816" s="509"/>
    </row>
    <row r="1817" spans="2:32" s="504" customFormat="1" ht="15.75" customHeight="1">
      <c r="B1817" s="837" t="s">
        <v>576</v>
      </c>
      <c r="C1817" s="1075"/>
      <c r="D1817" s="1035" t="s">
        <v>424</v>
      </c>
      <c r="E1817" s="845"/>
      <c r="F1817" s="1027"/>
      <c r="G1817" s="1455"/>
      <c r="H1817" s="1034"/>
      <c r="I1817" s="509"/>
      <c r="J1817" s="121"/>
      <c r="K1817" s="806"/>
      <c r="L1817" s="509"/>
      <c r="M1817" s="121"/>
      <c r="N1817" s="121"/>
      <c r="O1817" s="510"/>
      <c r="P1817" s="911"/>
      <c r="Q1817" s="911"/>
      <c r="R1817" s="511"/>
      <c r="S1817" s="993"/>
      <c r="T1817" s="993"/>
      <c r="U1817" s="993"/>
      <c r="V1817" s="994"/>
      <c r="W1817" s="509"/>
      <c r="X1817" s="509"/>
      <c r="Y1817" s="509"/>
      <c r="Z1817" s="509"/>
      <c r="AA1817" s="509"/>
      <c r="AB1817" s="509"/>
      <c r="AC1817" s="509"/>
      <c r="AD1817" s="509"/>
      <c r="AE1817" s="509"/>
      <c r="AF1817" s="509"/>
    </row>
    <row r="1818" spans="2:32" s="504" customFormat="1" ht="15.75" customHeight="1">
      <c r="B1818" s="1104"/>
      <c r="C1818" s="1073" t="s">
        <v>39</v>
      </c>
      <c r="D1818" s="1033" t="s">
        <v>688</v>
      </c>
      <c r="E1818" s="845" t="s">
        <v>639</v>
      </c>
      <c r="F1818" s="1027">
        <v>8</v>
      </c>
      <c r="G1818" s="1455"/>
      <c r="H1818" s="1029">
        <f>+G1818*F1818</f>
        <v>0</v>
      </c>
      <c r="I1818" s="509"/>
      <c r="J1818" s="121"/>
      <c r="K1818" s="806"/>
      <c r="L1818" s="509"/>
      <c r="M1818" s="121"/>
      <c r="N1818" s="121"/>
      <c r="O1818" s="510"/>
      <c r="P1818" s="911"/>
      <c r="Q1818" s="911"/>
      <c r="R1818" s="511"/>
      <c r="S1818" s="993"/>
      <c r="T1818" s="993"/>
      <c r="U1818" s="993"/>
      <c r="V1818" s="994"/>
      <c r="W1818" s="509"/>
      <c r="X1818" s="509"/>
      <c r="Y1818" s="509"/>
      <c r="Z1818" s="509"/>
      <c r="AA1818" s="509"/>
      <c r="AB1818" s="509"/>
      <c r="AC1818" s="509"/>
      <c r="AD1818" s="509"/>
      <c r="AE1818" s="509"/>
      <c r="AF1818" s="509"/>
    </row>
    <row r="1819" spans="2:32" s="564" customFormat="1" ht="38.25">
      <c r="B1819" s="1104"/>
      <c r="C1819" s="1073" t="s">
        <v>35</v>
      </c>
      <c r="D1819" s="1082" t="s">
        <v>626</v>
      </c>
      <c r="E1819" s="1031" t="s">
        <v>12</v>
      </c>
      <c r="F1819" s="1030">
        <v>26.08</v>
      </c>
      <c r="G1819" s="1455"/>
      <c r="H1819" s="1029">
        <f>+G1819*F1819</f>
        <v>0</v>
      </c>
      <c r="I1819" s="568"/>
      <c r="J1819" s="786"/>
      <c r="K1819" s="806"/>
      <c r="L1819" s="568"/>
      <c r="M1819" s="786"/>
      <c r="N1819" s="786"/>
      <c r="O1819" s="598"/>
      <c r="P1819" s="912"/>
      <c r="Q1819" s="912"/>
      <c r="R1819" s="569"/>
      <c r="S1819" s="1003"/>
      <c r="T1819" s="1003"/>
      <c r="U1819" s="1003"/>
      <c r="V1819" s="1004"/>
      <c r="W1819" s="568"/>
      <c r="X1819" s="568"/>
      <c r="Y1819" s="568"/>
      <c r="Z1819" s="568"/>
      <c r="AA1819" s="568"/>
      <c r="AB1819" s="568"/>
      <c r="AC1819" s="568"/>
      <c r="AD1819" s="568"/>
      <c r="AE1819" s="568"/>
      <c r="AF1819" s="568"/>
    </row>
    <row r="1820" spans="2:32" s="504" customFormat="1" ht="15.75" customHeight="1">
      <c r="B1820" s="1042"/>
      <c r="C1820" s="1041"/>
      <c r="D1820" s="1035"/>
      <c r="E1820" s="845"/>
      <c r="F1820" s="1027"/>
      <c r="G1820" s="1455"/>
      <c r="H1820" s="1029"/>
      <c r="I1820" s="509"/>
      <c r="J1820" s="121"/>
      <c r="K1820" s="806"/>
      <c r="L1820" s="509"/>
      <c r="M1820" s="121"/>
      <c r="N1820" s="121"/>
      <c r="O1820" s="510"/>
      <c r="P1820" s="911"/>
      <c r="Q1820" s="911"/>
      <c r="R1820" s="511"/>
      <c r="S1820" s="993"/>
      <c r="T1820" s="993"/>
      <c r="U1820" s="993"/>
      <c r="V1820" s="994"/>
      <c r="W1820" s="509"/>
      <c r="X1820" s="509"/>
      <c r="Y1820" s="509"/>
      <c r="Z1820" s="509"/>
      <c r="AA1820" s="509"/>
      <c r="AB1820" s="509"/>
      <c r="AC1820" s="509"/>
      <c r="AD1820" s="509"/>
      <c r="AE1820" s="509"/>
      <c r="AF1820" s="509"/>
    </row>
    <row r="1821" spans="2:32" s="509" customFormat="1" ht="15.75" customHeight="1">
      <c r="B1821" s="1040">
        <f>B1811+0.1</f>
        <v>2.5</v>
      </c>
      <c r="C1821" s="1106"/>
      <c r="D1821" s="1038" t="s">
        <v>428</v>
      </c>
      <c r="E1821" s="845"/>
      <c r="F1821" s="1027"/>
      <c r="G1821" s="1455"/>
      <c r="H1821" s="1037">
        <f>SUBTOTAL(9,H1822:H1828)</f>
        <v>0</v>
      </c>
      <c r="J1821" s="121"/>
      <c r="K1821" s="806"/>
      <c r="M1821" s="121"/>
      <c r="N1821" s="121"/>
      <c r="O1821" s="510"/>
      <c r="P1821" s="911"/>
      <c r="Q1821" s="911"/>
      <c r="R1821" s="511"/>
      <c r="S1821" s="993"/>
      <c r="T1821" s="993"/>
      <c r="U1821" s="993"/>
      <c r="V1821" s="994"/>
    </row>
    <row r="1822" spans="2:32" s="504" customFormat="1" ht="15.75" customHeight="1">
      <c r="B1822" s="837" t="s">
        <v>689</v>
      </c>
      <c r="C1822" s="1075"/>
      <c r="D1822" s="1035" t="s">
        <v>420</v>
      </c>
      <c r="E1822" s="845"/>
      <c r="F1822" s="1027"/>
      <c r="G1822" s="1455"/>
      <c r="H1822" s="1034"/>
      <c r="I1822" s="509"/>
      <c r="J1822" s="121"/>
      <c r="K1822" s="806"/>
      <c r="L1822" s="509"/>
      <c r="M1822" s="121"/>
      <c r="N1822" s="121"/>
      <c r="O1822" s="510"/>
      <c r="P1822" s="911"/>
      <c r="Q1822" s="911"/>
      <c r="R1822" s="511"/>
      <c r="S1822" s="993"/>
      <c r="T1822" s="993"/>
      <c r="U1822" s="993"/>
      <c r="V1822" s="994"/>
      <c r="W1822" s="509"/>
      <c r="X1822" s="509"/>
      <c r="Y1822" s="509"/>
      <c r="Z1822" s="509"/>
      <c r="AA1822" s="509"/>
      <c r="AB1822" s="509"/>
      <c r="AC1822" s="509"/>
      <c r="AD1822" s="509"/>
      <c r="AE1822" s="509"/>
      <c r="AF1822" s="509"/>
    </row>
    <row r="1823" spans="2:32" s="504" customFormat="1" ht="15.75" customHeight="1">
      <c r="B1823" s="1104"/>
      <c r="C1823" s="1073" t="s">
        <v>39</v>
      </c>
      <c r="D1823" s="1035" t="s">
        <v>691</v>
      </c>
      <c r="E1823" s="845" t="s">
        <v>0</v>
      </c>
      <c r="F1823" s="1027">
        <v>22</v>
      </c>
      <c r="G1823" s="1455"/>
      <c r="H1823" s="1029">
        <f>+G1823*F1823</f>
        <v>0</v>
      </c>
      <c r="I1823" s="509"/>
      <c r="J1823" s="121"/>
      <c r="K1823" s="806"/>
      <c r="L1823" s="509"/>
      <c r="M1823" s="121"/>
      <c r="N1823" s="121"/>
      <c r="O1823" s="510"/>
      <c r="P1823" s="911"/>
      <c r="Q1823" s="911"/>
      <c r="R1823" s="511"/>
      <c r="S1823" s="993"/>
      <c r="T1823" s="993"/>
      <c r="U1823" s="993"/>
      <c r="V1823" s="994"/>
      <c r="W1823" s="509"/>
      <c r="X1823" s="509"/>
      <c r="Y1823" s="509"/>
      <c r="Z1823" s="509"/>
      <c r="AA1823" s="509"/>
      <c r="AB1823" s="509"/>
      <c r="AC1823" s="509"/>
      <c r="AD1823" s="509"/>
      <c r="AE1823" s="509"/>
      <c r="AF1823" s="509"/>
    </row>
    <row r="1824" spans="2:32" s="504" customFormat="1" ht="15.75" customHeight="1">
      <c r="B1824" s="1105"/>
      <c r="C1824" s="1073" t="s">
        <v>35</v>
      </c>
      <c r="D1824" s="1035" t="s">
        <v>747</v>
      </c>
      <c r="E1824" s="845" t="s">
        <v>5</v>
      </c>
      <c r="F1824" s="1027">
        <v>1</v>
      </c>
      <c r="G1824" s="1455"/>
      <c r="H1824" s="1029">
        <f>+G1824*F1824</f>
        <v>0</v>
      </c>
      <c r="I1824" s="509"/>
      <c r="J1824" s="121"/>
      <c r="K1824" s="806"/>
      <c r="L1824" s="509"/>
      <c r="M1824" s="121"/>
      <c r="N1824" s="121"/>
      <c r="O1824" s="510"/>
      <c r="P1824" s="911"/>
      <c r="Q1824" s="911"/>
      <c r="R1824" s="511"/>
      <c r="S1824" s="993"/>
      <c r="T1824" s="993"/>
      <c r="U1824" s="993"/>
      <c r="V1824" s="994"/>
      <c r="W1824" s="509"/>
      <c r="X1824" s="509"/>
      <c r="Y1824" s="509"/>
      <c r="Z1824" s="509"/>
      <c r="AA1824" s="509"/>
      <c r="AB1824" s="509"/>
      <c r="AC1824" s="509"/>
      <c r="AD1824" s="509"/>
      <c r="AE1824" s="509"/>
      <c r="AF1824" s="509"/>
    </row>
    <row r="1825" spans="1:32" s="504" customFormat="1" ht="15.75" customHeight="1">
      <c r="B1825" s="1104"/>
      <c r="C1825" s="1075"/>
      <c r="D1825" s="1035"/>
      <c r="E1825" s="845"/>
      <c r="F1825" s="1027"/>
      <c r="G1825" s="1455"/>
      <c r="H1825" s="1029"/>
      <c r="I1825" s="509"/>
      <c r="J1825" s="121"/>
      <c r="K1825" s="806"/>
      <c r="L1825" s="509"/>
      <c r="M1825" s="121"/>
      <c r="N1825" s="121"/>
      <c r="O1825" s="510"/>
      <c r="P1825" s="911"/>
      <c r="Q1825" s="911"/>
      <c r="R1825" s="511"/>
      <c r="S1825" s="993"/>
      <c r="T1825" s="993"/>
      <c r="U1825" s="993"/>
      <c r="V1825" s="994"/>
      <c r="W1825" s="509"/>
      <c r="X1825" s="509"/>
      <c r="Y1825" s="509"/>
      <c r="Z1825" s="509"/>
      <c r="AA1825" s="509"/>
      <c r="AB1825" s="509"/>
      <c r="AC1825" s="509"/>
      <c r="AD1825" s="509"/>
      <c r="AE1825" s="509"/>
      <c r="AF1825" s="509"/>
    </row>
    <row r="1826" spans="1:32" s="504" customFormat="1" ht="15.75" customHeight="1">
      <c r="B1826" s="837" t="s">
        <v>705</v>
      </c>
      <c r="C1826" s="1075"/>
      <c r="D1826" s="1035" t="s">
        <v>424</v>
      </c>
      <c r="E1826" s="845"/>
      <c r="F1826" s="1027"/>
      <c r="G1826" s="1455"/>
      <c r="H1826" s="1034"/>
      <c r="I1826" s="509"/>
      <c r="J1826" s="121"/>
      <c r="K1826" s="806"/>
      <c r="L1826" s="509"/>
      <c r="M1826" s="121"/>
      <c r="N1826" s="121"/>
      <c r="O1826" s="510"/>
      <c r="P1826" s="911"/>
      <c r="Q1826" s="911"/>
      <c r="R1826" s="511"/>
      <c r="S1826" s="993"/>
      <c r="T1826" s="993"/>
      <c r="U1826" s="993"/>
      <c r="V1826" s="994"/>
      <c r="W1826" s="509"/>
      <c r="X1826" s="509"/>
      <c r="Y1826" s="509"/>
      <c r="Z1826" s="509"/>
      <c r="AA1826" s="509"/>
      <c r="AB1826" s="509"/>
      <c r="AC1826" s="509"/>
      <c r="AD1826" s="509"/>
      <c r="AE1826" s="509"/>
      <c r="AF1826" s="509"/>
    </row>
    <row r="1827" spans="1:32" s="504" customFormat="1" ht="15.75" customHeight="1">
      <c r="B1827" s="1104"/>
      <c r="C1827" s="1073" t="s">
        <v>39</v>
      </c>
      <c r="D1827" s="1033" t="s">
        <v>706</v>
      </c>
      <c r="E1827" s="845" t="s">
        <v>639</v>
      </c>
      <c r="F1827" s="1027">
        <v>22</v>
      </c>
      <c r="G1827" s="1455"/>
      <c r="H1827" s="1029">
        <f>+G1827*F1827</f>
        <v>0</v>
      </c>
      <c r="I1827" s="509"/>
      <c r="J1827" s="121"/>
      <c r="K1827" s="806"/>
      <c r="L1827" s="509"/>
      <c r="M1827" s="121"/>
      <c r="N1827" s="121"/>
      <c r="O1827" s="510"/>
      <c r="P1827" s="911"/>
      <c r="Q1827" s="911"/>
      <c r="R1827" s="511"/>
      <c r="S1827" s="993"/>
      <c r="T1827" s="993"/>
      <c r="U1827" s="993"/>
      <c r="V1827" s="994"/>
      <c r="W1827" s="509"/>
      <c r="X1827" s="509"/>
      <c r="Y1827" s="509"/>
      <c r="Z1827" s="509"/>
      <c r="AA1827" s="509"/>
      <c r="AB1827" s="509"/>
      <c r="AC1827" s="509"/>
      <c r="AD1827" s="509"/>
      <c r="AE1827" s="509"/>
      <c r="AF1827" s="509"/>
    </row>
    <row r="1828" spans="1:32" s="564" customFormat="1" ht="25.5">
      <c r="B1828" s="1104"/>
      <c r="C1828" s="1073" t="s">
        <v>35</v>
      </c>
      <c r="D1828" s="1032" t="s">
        <v>748</v>
      </c>
      <c r="E1828" s="1031" t="s">
        <v>12</v>
      </c>
      <c r="F1828" s="1030">
        <v>25.94</v>
      </c>
      <c r="G1828" s="1455"/>
      <c r="H1828" s="1029">
        <f>+G1828*F1828</f>
        <v>0</v>
      </c>
      <c r="I1828" s="568"/>
      <c r="J1828" s="786"/>
      <c r="K1828" s="806"/>
      <c r="L1828" s="568"/>
      <c r="M1828" s="786"/>
      <c r="N1828" s="786"/>
      <c r="O1828" s="598"/>
      <c r="P1828" s="912"/>
      <c r="Q1828" s="912"/>
      <c r="R1828" s="569"/>
      <c r="S1828" s="1003"/>
      <c r="T1828" s="1003"/>
      <c r="U1828" s="1003"/>
      <c r="V1828" s="1004"/>
      <c r="W1828" s="568"/>
      <c r="X1828" s="568"/>
      <c r="Y1828" s="568"/>
      <c r="Z1828" s="568"/>
      <c r="AA1828" s="568"/>
      <c r="AB1828" s="568"/>
      <c r="AC1828" s="568"/>
      <c r="AD1828" s="568"/>
      <c r="AE1828" s="568"/>
      <c r="AF1828" s="568"/>
    </row>
    <row r="1829" spans="1:32" s="504" customFormat="1" ht="15.75" customHeight="1">
      <c r="B1829" s="1104"/>
      <c r="C1829" s="1075"/>
      <c r="D1829" s="1103"/>
      <c r="E1829" s="845"/>
      <c r="F1829" s="1027"/>
      <c r="G1829" s="1455"/>
      <c r="H1829" s="1029"/>
      <c r="I1829" s="509"/>
      <c r="J1829" s="121"/>
      <c r="K1829" s="806"/>
      <c r="L1829" s="509"/>
      <c r="M1829" s="121"/>
      <c r="N1829" s="121"/>
      <c r="O1829" s="510"/>
      <c r="P1829" s="911"/>
      <c r="Q1829" s="911"/>
      <c r="R1829" s="511"/>
      <c r="S1829" s="993"/>
      <c r="T1829" s="993"/>
      <c r="U1829" s="993"/>
      <c r="V1829" s="994"/>
      <c r="W1829" s="509"/>
      <c r="X1829" s="509"/>
      <c r="Y1829" s="509"/>
      <c r="Z1829" s="509"/>
      <c r="AA1829" s="509"/>
      <c r="AB1829" s="509"/>
      <c r="AC1829" s="509"/>
      <c r="AD1829" s="509"/>
      <c r="AE1829" s="509"/>
      <c r="AF1829" s="509"/>
    </row>
    <row r="1830" spans="1:32" s="504" customFormat="1" ht="15.75" customHeight="1">
      <c r="B1830" s="1076"/>
      <c r="C1830" s="1074"/>
      <c r="D1830" s="1028"/>
      <c r="E1830" s="845"/>
      <c r="F1830" s="1027"/>
      <c r="G1830" s="1455"/>
      <c r="H1830" s="1029"/>
      <c r="I1830" s="509"/>
      <c r="J1830" s="121"/>
      <c r="K1830" s="806"/>
      <c r="L1830" s="509"/>
      <c r="M1830" s="121"/>
      <c r="N1830" s="121"/>
      <c r="O1830" s="511"/>
      <c r="P1830" s="911"/>
      <c r="Q1830" s="911"/>
      <c r="R1830" s="511"/>
      <c r="S1830" s="993"/>
      <c r="T1830" s="993"/>
      <c r="U1830" s="993"/>
      <c r="V1830" s="994"/>
      <c r="W1830" s="509"/>
      <c r="X1830" s="509"/>
      <c r="Y1830" s="509"/>
      <c r="Z1830" s="509"/>
      <c r="AA1830" s="509"/>
      <c r="AB1830" s="509"/>
      <c r="AC1830" s="509"/>
      <c r="AD1830" s="509"/>
      <c r="AE1830" s="509"/>
      <c r="AF1830" s="509"/>
    </row>
    <row r="1831" spans="1:32" s="504" customFormat="1" ht="15.75" customHeight="1">
      <c r="B1831" s="1102"/>
      <c r="C1831" s="1101"/>
      <c r="D1831" s="1100" t="s">
        <v>115</v>
      </c>
      <c r="E1831" s="1099"/>
      <c r="F1831" s="1098"/>
      <c r="G1831" s="1434"/>
      <c r="H1831" s="1097">
        <f>SUBTOTAL(9,H1832:H1931)</f>
        <v>0</v>
      </c>
      <c r="I1831" s="509"/>
      <c r="J1831" s="121"/>
      <c r="K1831" s="806"/>
      <c r="L1831" s="509"/>
      <c r="M1831" s="121"/>
      <c r="N1831" s="121"/>
      <c r="O1831" s="511"/>
      <c r="P1831" s="911"/>
      <c r="Q1831" s="911"/>
      <c r="R1831" s="511"/>
      <c r="S1831" s="993"/>
      <c r="T1831" s="993"/>
      <c r="U1831" s="993"/>
      <c r="V1831" s="994"/>
      <c r="W1831" s="509"/>
      <c r="X1831" s="509"/>
      <c r="Y1831" s="509"/>
      <c r="Z1831" s="509"/>
      <c r="AA1831" s="509"/>
      <c r="AB1831" s="509"/>
      <c r="AC1831" s="509"/>
      <c r="AD1831" s="509"/>
      <c r="AE1831" s="509"/>
      <c r="AF1831" s="509"/>
    </row>
    <row r="1832" spans="1:32" s="504" customFormat="1" ht="15.75" customHeight="1">
      <c r="B1832" s="1068">
        <v>1</v>
      </c>
      <c r="C1832" s="1067"/>
      <c r="D1832" s="1066" t="s">
        <v>450</v>
      </c>
      <c r="E1832" s="1065"/>
      <c r="F1832" s="1064"/>
      <c r="G1832" s="1454"/>
      <c r="H1832" s="1063">
        <f>SUBTOTAL(9,H1833:H1860)</f>
        <v>0</v>
      </c>
      <c r="I1832" s="509"/>
      <c r="J1832" s="121"/>
      <c r="K1832" s="806"/>
      <c r="L1832" s="509"/>
      <c r="M1832" s="121"/>
      <c r="N1832" s="121"/>
      <c r="O1832" s="511"/>
      <c r="P1832" s="911"/>
      <c r="Q1832" s="911"/>
      <c r="R1832" s="511"/>
      <c r="S1832" s="993"/>
      <c r="T1832" s="993"/>
      <c r="U1832" s="993"/>
      <c r="V1832" s="994"/>
      <c r="W1832" s="509"/>
      <c r="X1832" s="509"/>
      <c r="Y1832" s="509"/>
      <c r="Z1832" s="509"/>
      <c r="AA1832" s="509"/>
      <c r="AB1832" s="509"/>
      <c r="AC1832" s="509"/>
      <c r="AD1832" s="509"/>
      <c r="AE1832" s="509"/>
      <c r="AF1832" s="509"/>
    </row>
    <row r="1833" spans="1:32" s="6" customFormat="1" ht="18" customHeight="1">
      <c r="A1833" s="672"/>
      <c r="B1833" s="1096"/>
      <c r="C1833" s="1095"/>
      <c r="D1833" s="1094" t="s">
        <v>606</v>
      </c>
      <c r="E1833" s="802"/>
      <c r="F1833" s="1027"/>
      <c r="G1833" s="1455"/>
      <c r="H1833" s="1093"/>
      <c r="I1833" s="15"/>
      <c r="J1833" s="779"/>
      <c r="K1833" s="806"/>
      <c r="L1833" s="673"/>
      <c r="M1833" s="123"/>
      <c r="N1833" s="375"/>
      <c r="P1833" s="882"/>
      <c r="Q1833" s="882"/>
      <c r="S1833" s="983"/>
      <c r="T1833" s="983"/>
      <c r="U1833" s="983"/>
      <c r="V1833" s="983"/>
    </row>
    <row r="1834" spans="1:32" s="546" customFormat="1" ht="15.75" customHeight="1">
      <c r="A1834" s="536"/>
      <c r="B1834" s="1042"/>
      <c r="C1834" s="1041"/>
      <c r="D1834" s="1051"/>
      <c r="E1834" s="845"/>
      <c r="F1834" s="1027"/>
      <c r="G1834" s="1455"/>
      <c r="H1834" s="1080"/>
      <c r="I1834" s="540"/>
      <c r="J1834" s="121"/>
      <c r="K1834" s="806"/>
      <c r="L1834" s="540"/>
      <c r="M1834" s="121"/>
      <c r="N1834" s="121"/>
      <c r="O1834" s="541"/>
      <c r="P1834" s="911"/>
      <c r="Q1834" s="918"/>
      <c r="R1834" s="543"/>
      <c r="S1834" s="995"/>
      <c r="T1834" s="995"/>
      <c r="U1834" s="995"/>
      <c r="V1834" s="996"/>
      <c r="W1834" s="536"/>
      <c r="X1834" s="536"/>
      <c r="Y1834" s="536"/>
      <c r="Z1834" s="536"/>
      <c r="AA1834" s="536"/>
      <c r="AB1834" s="536"/>
      <c r="AC1834" s="536"/>
      <c r="AD1834" s="536"/>
      <c r="AE1834" s="536"/>
      <c r="AF1834" s="536"/>
    </row>
    <row r="1835" spans="1:32" s="546" customFormat="1" ht="15.75" customHeight="1">
      <c r="A1835" s="536"/>
      <c r="B1835" s="847">
        <f>B1832+0.1</f>
        <v>1.1000000000000001</v>
      </c>
      <c r="C1835" s="1092"/>
      <c r="D1835" s="1091" t="s">
        <v>615</v>
      </c>
      <c r="E1835" s="1090"/>
      <c r="F1835" s="1089"/>
      <c r="G1835" s="1456"/>
      <c r="H1835" s="1078">
        <f>SUBTOTAL(9,H1836:H1842)</f>
        <v>0</v>
      </c>
      <c r="I1835" s="540"/>
      <c r="J1835" s="121"/>
      <c r="K1835" s="806"/>
      <c r="L1835" s="540"/>
      <c r="M1835" s="121"/>
      <c r="N1835" s="121"/>
      <c r="O1835" s="541"/>
      <c r="P1835" s="911"/>
      <c r="Q1835" s="918"/>
      <c r="R1835" s="543"/>
      <c r="S1835" s="995"/>
      <c r="T1835" s="995"/>
      <c r="U1835" s="995"/>
      <c r="V1835" s="996"/>
      <c r="W1835" s="536"/>
      <c r="X1835" s="536"/>
      <c r="Y1835" s="536"/>
      <c r="Z1835" s="536"/>
      <c r="AA1835" s="536"/>
      <c r="AB1835" s="536"/>
      <c r="AC1835" s="536"/>
      <c r="AD1835" s="536"/>
      <c r="AE1835" s="536"/>
      <c r="AF1835" s="536"/>
    </row>
    <row r="1836" spans="1:32" s="504" customFormat="1" ht="15.75" customHeight="1">
      <c r="B1836" s="849" t="s">
        <v>286</v>
      </c>
      <c r="C1836" s="1075"/>
      <c r="D1836" s="1035" t="s">
        <v>420</v>
      </c>
      <c r="E1836" s="845"/>
      <c r="F1836" s="1027"/>
      <c r="G1836" s="1455"/>
      <c r="H1836" s="1034"/>
      <c r="I1836" s="509"/>
      <c r="J1836" s="121"/>
      <c r="K1836" s="806"/>
      <c r="L1836" s="509"/>
      <c r="M1836" s="121"/>
      <c r="N1836" s="121"/>
      <c r="O1836" s="510"/>
      <c r="P1836" s="911"/>
      <c r="Q1836" s="911"/>
      <c r="R1836" s="511"/>
      <c r="S1836" s="993"/>
      <c r="T1836" s="993"/>
      <c r="U1836" s="993"/>
      <c r="V1836" s="994"/>
      <c r="W1836" s="509"/>
      <c r="X1836" s="509"/>
      <c r="Y1836" s="509"/>
      <c r="Z1836" s="509"/>
      <c r="AA1836" s="509"/>
      <c r="AB1836" s="509"/>
      <c r="AC1836" s="509"/>
      <c r="AD1836" s="509"/>
      <c r="AE1836" s="509"/>
      <c r="AF1836" s="509"/>
    </row>
    <row r="1837" spans="1:32" s="546" customFormat="1" ht="15.75" customHeight="1">
      <c r="A1837" s="536"/>
      <c r="B1837" s="837"/>
      <c r="C1837" s="1073" t="s">
        <v>39</v>
      </c>
      <c r="D1837" s="1088" t="s">
        <v>749</v>
      </c>
      <c r="E1837" s="1086" t="s">
        <v>123</v>
      </c>
      <c r="F1837" s="1027">
        <v>3</v>
      </c>
      <c r="G1837" s="1455"/>
      <c r="H1837" s="1080">
        <f>F1837*G1837</f>
        <v>0</v>
      </c>
      <c r="I1837" s="540"/>
      <c r="J1837" s="121"/>
      <c r="K1837" s="806"/>
      <c r="L1837" s="540"/>
      <c r="M1837" s="121"/>
      <c r="N1837" s="121"/>
      <c r="O1837" s="541"/>
      <c r="P1837" s="911"/>
      <c r="Q1837" s="918"/>
      <c r="R1837" s="543"/>
      <c r="S1837" s="995"/>
      <c r="T1837" s="995"/>
      <c r="U1837" s="995"/>
      <c r="V1837" s="996"/>
      <c r="W1837" s="536"/>
      <c r="X1837" s="536"/>
      <c r="Y1837" s="536"/>
      <c r="Z1837" s="536"/>
      <c r="AA1837" s="536"/>
      <c r="AB1837" s="536"/>
      <c r="AC1837" s="536"/>
      <c r="AD1837" s="536"/>
      <c r="AE1837" s="536"/>
      <c r="AF1837" s="536"/>
    </row>
    <row r="1838" spans="1:32" s="546" customFormat="1" ht="15.75" customHeight="1">
      <c r="A1838" s="536"/>
      <c r="B1838" s="1087"/>
      <c r="C1838" s="1073" t="s">
        <v>35</v>
      </c>
      <c r="D1838" s="1035" t="s">
        <v>422</v>
      </c>
      <c r="E1838" s="1086" t="s">
        <v>123</v>
      </c>
      <c r="F1838" s="1085">
        <v>1</v>
      </c>
      <c r="G1838" s="1455"/>
      <c r="H1838" s="1080">
        <f>F1838*G1838</f>
        <v>0</v>
      </c>
      <c r="I1838" s="540"/>
      <c r="J1838" s="121"/>
      <c r="K1838" s="806"/>
      <c r="L1838" s="540"/>
      <c r="M1838" s="121"/>
      <c r="N1838" s="121"/>
      <c r="O1838" s="541"/>
      <c r="P1838" s="911"/>
      <c r="Q1838" s="918"/>
      <c r="R1838" s="543"/>
      <c r="S1838" s="995"/>
      <c r="T1838" s="995"/>
      <c r="U1838" s="995"/>
      <c r="V1838" s="996"/>
      <c r="W1838" s="536"/>
      <c r="X1838" s="536"/>
      <c r="Y1838" s="536"/>
      <c r="Z1838" s="536"/>
      <c r="AA1838" s="536"/>
      <c r="AB1838" s="536"/>
      <c r="AC1838" s="536"/>
      <c r="AD1838" s="536"/>
      <c r="AE1838" s="536"/>
      <c r="AF1838" s="536"/>
    </row>
    <row r="1839" spans="1:32" s="504" customFormat="1" ht="15.75" customHeight="1">
      <c r="B1839" s="1076"/>
      <c r="C1839" s="1075"/>
      <c r="D1839" s="1028"/>
      <c r="E1839" s="845"/>
      <c r="F1839" s="1027"/>
      <c r="G1839" s="1455"/>
      <c r="H1839" s="1080"/>
      <c r="I1839" s="509"/>
      <c r="J1839" s="121"/>
      <c r="K1839" s="806"/>
      <c r="L1839" s="509"/>
      <c r="M1839" s="121"/>
      <c r="N1839" s="121"/>
      <c r="O1839" s="511"/>
      <c r="P1839" s="911"/>
      <c r="Q1839" s="911"/>
      <c r="R1839" s="511"/>
      <c r="S1839" s="993"/>
      <c r="T1839" s="993"/>
      <c r="U1839" s="993"/>
      <c r="V1839" s="994"/>
      <c r="W1839" s="509"/>
      <c r="X1839" s="509"/>
      <c r="Y1839" s="509"/>
      <c r="Z1839" s="509"/>
      <c r="AA1839" s="509"/>
      <c r="AB1839" s="509"/>
      <c r="AC1839" s="509"/>
      <c r="AD1839" s="509"/>
      <c r="AE1839" s="509"/>
      <c r="AF1839" s="509"/>
    </row>
    <row r="1840" spans="1:32" s="679" customFormat="1" ht="15.75" customHeight="1">
      <c r="B1840" s="849" t="s">
        <v>297</v>
      </c>
      <c r="C1840" s="1074"/>
      <c r="D1840" s="1028" t="s">
        <v>424</v>
      </c>
      <c r="E1840" s="845"/>
      <c r="F1840" s="1060"/>
      <c r="G1840" s="1455"/>
      <c r="H1840" s="1037"/>
      <c r="I1840" s="526"/>
      <c r="J1840" s="787"/>
      <c r="K1840" s="806"/>
      <c r="L1840" s="526"/>
      <c r="M1840" s="121"/>
      <c r="N1840" s="121"/>
      <c r="O1840" s="680"/>
      <c r="P1840" s="913"/>
      <c r="Q1840" s="913"/>
      <c r="R1840" s="260"/>
      <c r="S1840" s="999"/>
      <c r="T1840" s="999"/>
      <c r="U1840" s="999"/>
      <c r="V1840" s="1000"/>
      <c r="W1840" s="526"/>
      <c r="X1840" s="526"/>
      <c r="Y1840" s="526"/>
      <c r="Z1840" s="526"/>
      <c r="AA1840" s="526"/>
      <c r="AB1840" s="526"/>
      <c r="AC1840" s="526"/>
      <c r="AD1840" s="526"/>
      <c r="AE1840" s="526"/>
      <c r="AF1840" s="526"/>
    </row>
    <row r="1841" spans="1:32" s="688" customFormat="1" ht="38.25">
      <c r="A1841" s="684"/>
      <c r="B1841" s="1042"/>
      <c r="C1841" s="1073" t="s">
        <v>39</v>
      </c>
      <c r="D1841" s="1082" t="s">
        <v>625</v>
      </c>
      <c r="E1841" s="802" t="s">
        <v>12</v>
      </c>
      <c r="F1841" s="1084">
        <v>78.584000000000003</v>
      </c>
      <c r="G1841" s="1455"/>
      <c r="H1841" s="1080">
        <f>F1841*G1841</f>
        <v>0</v>
      </c>
      <c r="I1841" s="685"/>
      <c r="J1841" s="123"/>
      <c r="K1841" s="806"/>
      <c r="L1841" s="685"/>
      <c r="M1841" s="123"/>
      <c r="N1841" s="123"/>
      <c r="O1841" s="686"/>
      <c r="P1841" s="914"/>
      <c r="Q1841" s="920"/>
      <c r="R1841" s="687"/>
      <c r="S1841" s="1001"/>
      <c r="T1841" s="1001"/>
      <c r="U1841" s="1001"/>
      <c r="V1841" s="1002"/>
      <c r="W1841" s="684"/>
      <c r="X1841" s="684"/>
      <c r="Y1841" s="684"/>
      <c r="Z1841" s="684"/>
      <c r="AA1841" s="684"/>
      <c r="AB1841" s="684"/>
      <c r="AC1841" s="684"/>
      <c r="AD1841" s="684"/>
      <c r="AE1841" s="684"/>
      <c r="AF1841" s="684"/>
    </row>
    <row r="1842" spans="1:32" s="558" customFormat="1" ht="38.25">
      <c r="A1842" s="547"/>
      <c r="B1842" s="1083"/>
      <c r="C1842" s="1073" t="s">
        <v>35</v>
      </c>
      <c r="D1842" s="1082" t="s">
        <v>626</v>
      </c>
      <c r="E1842" s="1031" t="s">
        <v>12</v>
      </c>
      <c r="F1842" s="1081">
        <v>24.4</v>
      </c>
      <c r="G1842" s="1455"/>
      <c r="H1842" s="1080">
        <f>F1842*G1842</f>
        <v>0</v>
      </c>
      <c r="I1842" s="552"/>
      <c r="J1842" s="786"/>
      <c r="K1842" s="806"/>
      <c r="L1842" s="552"/>
      <c r="M1842" s="786"/>
      <c r="N1842" s="786"/>
      <c r="O1842" s="553"/>
      <c r="P1842" s="912"/>
      <c r="Q1842" s="919"/>
      <c r="R1842" s="555"/>
      <c r="S1842" s="997"/>
      <c r="T1842" s="997"/>
      <c r="U1842" s="997"/>
      <c r="V1842" s="998"/>
      <c r="W1842" s="547"/>
      <c r="X1842" s="547"/>
      <c r="Y1842" s="547"/>
      <c r="Z1842" s="547"/>
      <c r="AA1842" s="547"/>
      <c r="AB1842" s="547"/>
      <c r="AC1842" s="547"/>
      <c r="AD1842" s="547"/>
      <c r="AE1842" s="547"/>
      <c r="AF1842" s="547"/>
    </row>
    <row r="1843" spans="1:32" s="546" customFormat="1" ht="15.75" customHeight="1">
      <c r="A1843" s="536"/>
      <c r="B1843" s="1042"/>
      <c r="C1843" s="1041"/>
      <c r="D1843" s="1051"/>
      <c r="E1843" s="845"/>
      <c r="F1843" s="713"/>
      <c r="G1843" s="1455"/>
      <c r="H1843" s="1080"/>
      <c r="I1843" s="540"/>
      <c r="J1843" s="121"/>
      <c r="K1843" s="806"/>
      <c r="L1843" s="540"/>
      <c r="M1843" s="121"/>
      <c r="N1843" s="121"/>
      <c r="O1843" s="541"/>
      <c r="P1843" s="911"/>
      <c r="Q1843" s="918"/>
      <c r="R1843" s="543"/>
      <c r="S1843" s="995"/>
      <c r="T1843" s="995"/>
      <c r="U1843" s="995"/>
      <c r="V1843" s="996"/>
      <c r="W1843" s="536"/>
      <c r="X1843" s="536"/>
      <c r="Y1843" s="536"/>
      <c r="Z1843" s="536"/>
      <c r="AA1843" s="536"/>
      <c r="AB1843" s="536"/>
      <c r="AC1843" s="536"/>
      <c r="AD1843" s="536"/>
      <c r="AE1843" s="536"/>
      <c r="AF1843" s="536"/>
    </row>
    <row r="1844" spans="1:32" s="504" customFormat="1" ht="15.75" customHeight="1">
      <c r="B1844" s="847">
        <f>B1835+0.1</f>
        <v>1.2</v>
      </c>
      <c r="C1844" s="1049"/>
      <c r="D1844" s="1048" t="s">
        <v>628</v>
      </c>
      <c r="E1844" s="845"/>
      <c r="F1844" s="1079"/>
      <c r="G1844" s="1455"/>
      <c r="H1844" s="1078">
        <f>SUBTOTAL(9,H1845:H1859)</f>
        <v>0</v>
      </c>
      <c r="I1844" s="509"/>
      <c r="J1844" s="121"/>
      <c r="K1844" s="806"/>
      <c r="L1844" s="509"/>
      <c r="M1844" s="121"/>
      <c r="N1844" s="121"/>
      <c r="O1844" s="511"/>
      <c r="P1844" s="911"/>
      <c r="Q1844" s="911"/>
      <c r="R1844" s="511"/>
      <c r="S1844" s="993"/>
      <c r="T1844" s="993"/>
      <c r="U1844" s="993"/>
      <c r="V1844" s="994"/>
      <c r="W1844" s="509"/>
      <c r="X1844" s="509"/>
      <c r="Y1844" s="509"/>
      <c r="Z1844" s="509"/>
      <c r="AA1844" s="509"/>
      <c r="AB1844" s="509"/>
      <c r="AC1844" s="509"/>
      <c r="AD1844" s="509"/>
    </row>
    <row r="1845" spans="1:32" s="504" customFormat="1" ht="15.75" customHeight="1">
      <c r="B1845" s="849" t="s">
        <v>416</v>
      </c>
      <c r="C1845" s="1015"/>
      <c r="D1845" s="1035" t="s">
        <v>420</v>
      </c>
      <c r="E1845" s="845"/>
      <c r="F1845" s="1027"/>
      <c r="G1845" s="1455"/>
      <c r="H1845" s="1034"/>
      <c r="I1845" s="509"/>
      <c r="J1845" s="121"/>
      <c r="K1845" s="806"/>
      <c r="L1845" s="509"/>
      <c r="M1845" s="121"/>
      <c r="N1845" s="121"/>
      <c r="O1845" s="510"/>
      <c r="P1845" s="911"/>
      <c r="Q1845" s="911"/>
      <c r="R1845" s="511"/>
      <c r="S1845" s="993"/>
      <c r="T1845" s="993"/>
      <c r="U1845" s="993"/>
      <c r="V1845" s="994"/>
      <c r="W1845" s="509"/>
      <c r="X1845" s="509"/>
      <c r="Y1845" s="509"/>
      <c r="Z1845" s="509"/>
      <c r="AA1845" s="509"/>
      <c r="AB1845" s="509"/>
      <c r="AC1845" s="509"/>
      <c r="AD1845" s="509"/>
      <c r="AE1845" s="509"/>
      <c r="AF1845" s="509"/>
    </row>
    <row r="1846" spans="1:32" s="504" customFormat="1" ht="15.75" customHeight="1">
      <c r="B1846" s="837"/>
      <c r="C1846" s="1073" t="s">
        <v>39</v>
      </c>
      <c r="D1846" s="1035" t="s">
        <v>629</v>
      </c>
      <c r="E1846" s="845" t="s">
        <v>0</v>
      </c>
      <c r="F1846" s="1030">
        <v>4</v>
      </c>
      <c r="G1846" s="1455"/>
      <c r="H1846" s="1029">
        <f t="shared" ref="H1846:H1853" si="35">+G1846*F1846</f>
        <v>0</v>
      </c>
      <c r="I1846" s="509"/>
      <c r="J1846" s="121"/>
      <c r="K1846" s="806"/>
      <c r="L1846" s="509"/>
      <c r="M1846" s="121"/>
      <c r="N1846" s="121"/>
      <c r="O1846" s="511"/>
      <c r="P1846" s="911"/>
      <c r="Q1846" s="911"/>
      <c r="R1846" s="511"/>
      <c r="S1846" s="993"/>
      <c r="T1846" s="993"/>
      <c r="U1846" s="993"/>
      <c r="V1846" s="994"/>
      <c r="W1846" s="509"/>
      <c r="X1846" s="509"/>
      <c r="Y1846" s="509"/>
      <c r="Z1846" s="509"/>
      <c r="AA1846" s="509"/>
      <c r="AB1846" s="509"/>
      <c r="AC1846" s="509"/>
      <c r="AD1846" s="509"/>
    </row>
    <row r="1847" spans="1:32" s="504" customFormat="1" ht="15.75" customHeight="1">
      <c r="B1847" s="837"/>
      <c r="C1847" s="1073" t="s">
        <v>35</v>
      </c>
      <c r="D1847" s="1035" t="s">
        <v>730</v>
      </c>
      <c r="E1847" s="845" t="s">
        <v>0</v>
      </c>
      <c r="F1847" s="1030">
        <v>1</v>
      </c>
      <c r="G1847" s="1455"/>
      <c r="H1847" s="1029">
        <f t="shared" si="35"/>
        <v>0</v>
      </c>
      <c r="I1847" s="509"/>
      <c r="J1847" s="121"/>
      <c r="K1847" s="806"/>
      <c r="L1847" s="509"/>
      <c r="M1847" s="121"/>
      <c r="N1847" s="121"/>
      <c r="O1847" s="511"/>
      <c r="P1847" s="911"/>
      <c r="Q1847" s="911"/>
      <c r="R1847" s="511"/>
      <c r="S1847" s="993"/>
      <c r="T1847" s="993"/>
      <c r="U1847" s="993"/>
      <c r="V1847" s="994"/>
      <c r="W1847" s="509"/>
      <c r="X1847" s="509"/>
      <c r="Y1847" s="509"/>
      <c r="Z1847" s="509"/>
      <c r="AA1847" s="509"/>
      <c r="AB1847" s="509"/>
      <c r="AC1847" s="509"/>
      <c r="AD1847" s="509"/>
    </row>
    <row r="1848" spans="1:32" s="504" customFormat="1" ht="15.75" customHeight="1">
      <c r="B1848" s="837"/>
      <c r="C1848" s="1073" t="s">
        <v>203</v>
      </c>
      <c r="D1848" s="1035" t="s">
        <v>630</v>
      </c>
      <c r="E1848" s="845" t="s">
        <v>0</v>
      </c>
      <c r="F1848" s="1030">
        <v>1</v>
      </c>
      <c r="G1848" s="1455"/>
      <c r="H1848" s="1029">
        <f t="shared" si="35"/>
        <v>0</v>
      </c>
      <c r="I1848" s="509"/>
      <c r="J1848" s="121"/>
      <c r="K1848" s="806"/>
      <c r="L1848" s="509"/>
      <c r="M1848" s="121"/>
      <c r="N1848" s="121"/>
      <c r="O1848" s="511"/>
      <c r="P1848" s="911"/>
      <c r="Q1848" s="911"/>
      <c r="R1848" s="511"/>
      <c r="S1848" s="993"/>
      <c r="T1848" s="993"/>
      <c r="U1848" s="993"/>
      <c r="V1848" s="994"/>
      <c r="W1848" s="509"/>
      <c r="X1848" s="509"/>
      <c r="Y1848" s="509"/>
      <c r="Z1848" s="509"/>
      <c r="AA1848" s="509"/>
      <c r="AB1848" s="509"/>
      <c r="AC1848" s="509"/>
      <c r="AD1848" s="509"/>
    </row>
    <row r="1849" spans="1:32" s="504" customFormat="1" ht="15.75" customHeight="1">
      <c r="B1849" s="837"/>
      <c r="C1849" s="1073" t="s">
        <v>40</v>
      </c>
      <c r="D1849" s="1035" t="s">
        <v>631</v>
      </c>
      <c r="E1849" s="845" t="s">
        <v>0</v>
      </c>
      <c r="F1849" s="1030">
        <v>1</v>
      </c>
      <c r="G1849" s="1455"/>
      <c r="H1849" s="1029">
        <f t="shared" si="35"/>
        <v>0</v>
      </c>
      <c r="I1849" s="509"/>
      <c r="J1849" s="121"/>
      <c r="K1849" s="806"/>
      <c r="L1849" s="509"/>
      <c r="M1849" s="121"/>
      <c r="N1849" s="121"/>
      <c r="O1849" s="511"/>
      <c r="P1849" s="911"/>
      <c r="Q1849" s="911"/>
      <c r="R1849" s="511"/>
      <c r="S1849" s="993"/>
      <c r="T1849" s="993"/>
      <c r="U1849" s="993"/>
      <c r="V1849" s="994"/>
      <c r="W1849" s="509"/>
      <c r="X1849" s="509"/>
      <c r="Y1849" s="509"/>
      <c r="Z1849" s="509"/>
      <c r="AA1849" s="509"/>
      <c r="AB1849" s="509"/>
      <c r="AC1849" s="509"/>
      <c r="AD1849" s="509"/>
    </row>
    <row r="1850" spans="1:32" s="504" customFormat="1" ht="15.75" customHeight="1">
      <c r="B1850" s="837"/>
      <c r="C1850" s="1073" t="s">
        <v>41</v>
      </c>
      <c r="D1850" s="1035" t="s">
        <v>632</v>
      </c>
      <c r="E1850" s="845" t="s">
        <v>0</v>
      </c>
      <c r="F1850" s="1030">
        <v>1</v>
      </c>
      <c r="G1850" s="1455"/>
      <c r="H1850" s="1029">
        <f t="shared" si="35"/>
        <v>0</v>
      </c>
      <c r="I1850" s="509"/>
      <c r="J1850" s="121"/>
      <c r="K1850" s="806"/>
      <c r="L1850" s="509"/>
      <c r="M1850" s="121"/>
      <c r="N1850" s="121"/>
      <c r="O1850" s="511"/>
      <c r="P1850" s="911"/>
      <c r="Q1850" s="911"/>
      <c r="R1850" s="511"/>
      <c r="S1850" s="993"/>
      <c r="T1850" s="993"/>
      <c r="U1850" s="993"/>
      <c r="V1850" s="994"/>
      <c r="W1850" s="509"/>
      <c r="X1850" s="509"/>
      <c r="Y1850" s="509"/>
      <c r="Z1850" s="509"/>
      <c r="AA1850" s="509"/>
      <c r="AB1850" s="509"/>
      <c r="AC1850" s="509"/>
      <c r="AD1850" s="509"/>
    </row>
    <row r="1851" spans="1:32" s="504" customFormat="1" ht="15.75" customHeight="1">
      <c r="B1851" s="837"/>
      <c r="C1851" s="1077" t="s">
        <v>42</v>
      </c>
      <c r="D1851" s="1035" t="s">
        <v>633</v>
      </c>
      <c r="E1851" s="845" t="s">
        <v>0</v>
      </c>
      <c r="F1851" s="1030">
        <v>1</v>
      </c>
      <c r="G1851" s="1455"/>
      <c r="H1851" s="1029">
        <f t="shared" si="35"/>
        <v>0</v>
      </c>
      <c r="I1851" s="509"/>
      <c r="J1851" s="121"/>
      <c r="K1851" s="806"/>
      <c r="L1851" s="509"/>
      <c r="M1851" s="121"/>
      <c r="N1851" s="121"/>
      <c r="O1851" s="511"/>
      <c r="P1851" s="911"/>
      <c r="Q1851" s="911"/>
      <c r="R1851" s="511"/>
      <c r="S1851" s="993"/>
      <c r="T1851" s="993"/>
      <c r="U1851" s="993"/>
      <c r="V1851" s="994"/>
      <c r="W1851" s="509"/>
      <c r="X1851" s="509"/>
      <c r="Y1851" s="509"/>
      <c r="Z1851" s="509"/>
      <c r="AA1851" s="509"/>
      <c r="AB1851" s="509"/>
      <c r="AC1851" s="509"/>
      <c r="AD1851" s="509"/>
    </row>
    <row r="1852" spans="1:32" s="504" customFormat="1" ht="15.75" customHeight="1">
      <c r="B1852" s="837"/>
      <c r="C1852" s="1077" t="s">
        <v>43</v>
      </c>
      <c r="D1852" s="1035" t="s">
        <v>634</v>
      </c>
      <c r="E1852" s="845" t="s">
        <v>0</v>
      </c>
      <c r="F1852" s="1030">
        <v>1</v>
      </c>
      <c r="G1852" s="1455"/>
      <c r="H1852" s="1029">
        <f t="shared" si="35"/>
        <v>0</v>
      </c>
      <c r="I1852" s="509"/>
      <c r="J1852" s="121"/>
      <c r="K1852" s="806"/>
      <c r="L1852" s="509"/>
      <c r="M1852" s="121"/>
      <c r="N1852" s="121"/>
      <c r="O1852" s="511"/>
      <c r="P1852" s="911"/>
      <c r="Q1852" s="911"/>
      <c r="R1852" s="511"/>
      <c r="S1852" s="993"/>
      <c r="T1852" s="993"/>
      <c r="U1852" s="993"/>
      <c r="V1852" s="994"/>
      <c r="W1852" s="509"/>
      <c r="X1852" s="509"/>
      <c r="Y1852" s="509"/>
      <c r="Z1852" s="509"/>
      <c r="AA1852" s="509"/>
      <c r="AB1852" s="509"/>
      <c r="AC1852" s="509"/>
      <c r="AD1852" s="509"/>
    </row>
    <row r="1853" spans="1:32" s="504" customFormat="1" ht="15.75" customHeight="1">
      <c r="B1853" s="837"/>
      <c r="C1853" s="1077" t="s">
        <v>44</v>
      </c>
      <c r="D1853" s="1035" t="s">
        <v>750</v>
      </c>
      <c r="E1853" s="845" t="s">
        <v>5</v>
      </c>
      <c r="F1853" s="1030">
        <v>1</v>
      </c>
      <c r="G1853" s="1455"/>
      <c r="H1853" s="1029">
        <f t="shared" si="35"/>
        <v>0</v>
      </c>
      <c r="I1853" s="509"/>
      <c r="J1853" s="121"/>
      <c r="K1853" s="806"/>
      <c r="L1853" s="509"/>
      <c r="M1853" s="121"/>
      <c r="N1853" s="121"/>
      <c r="O1853" s="511"/>
      <c r="P1853" s="911"/>
      <c r="Q1853" s="911"/>
      <c r="R1853" s="511"/>
      <c r="S1853" s="993"/>
      <c r="T1853" s="993"/>
      <c r="U1853" s="993"/>
      <c r="V1853" s="994"/>
      <c r="W1853" s="509"/>
      <c r="X1853" s="509"/>
      <c r="Y1853" s="509"/>
      <c r="Z1853" s="509"/>
      <c r="AA1853" s="509"/>
      <c r="AB1853" s="509"/>
      <c r="AC1853" s="509"/>
      <c r="AD1853" s="509"/>
    </row>
    <row r="1854" spans="1:32" s="504" customFormat="1" ht="15.75" customHeight="1">
      <c r="B1854" s="1076"/>
      <c r="C1854" s="1075"/>
      <c r="D1854" s="1028"/>
      <c r="E1854" s="845"/>
      <c r="F1854" s="1027"/>
      <c r="G1854" s="1455"/>
      <c r="H1854" s="1029"/>
      <c r="I1854" s="509"/>
      <c r="J1854" s="121"/>
      <c r="K1854" s="806"/>
      <c r="L1854" s="509"/>
      <c r="M1854" s="121"/>
      <c r="N1854" s="121"/>
      <c r="O1854" s="511"/>
      <c r="P1854" s="911"/>
      <c r="Q1854" s="911"/>
      <c r="R1854" s="511"/>
      <c r="S1854" s="993"/>
      <c r="T1854" s="993"/>
      <c r="U1854" s="993"/>
      <c r="V1854" s="994"/>
      <c r="W1854" s="509"/>
      <c r="X1854" s="509"/>
      <c r="Y1854" s="509"/>
      <c r="Z1854" s="509"/>
      <c r="AA1854" s="509"/>
      <c r="AB1854" s="509"/>
      <c r="AC1854" s="509"/>
      <c r="AD1854" s="509"/>
      <c r="AE1854" s="509"/>
      <c r="AF1854" s="509"/>
    </row>
    <row r="1855" spans="1:32" s="679" customFormat="1" ht="15.75" customHeight="1">
      <c r="B1855" s="849" t="s">
        <v>623</v>
      </c>
      <c r="C1855" s="1074"/>
      <c r="D1855" s="1028" t="s">
        <v>424</v>
      </c>
      <c r="E1855" s="845"/>
      <c r="F1855" s="1060"/>
      <c r="G1855" s="1455"/>
      <c r="H1855" s="1034"/>
      <c r="I1855" s="526"/>
      <c r="J1855" s="787"/>
      <c r="K1855" s="806"/>
      <c r="L1855" s="526"/>
      <c r="M1855" s="121"/>
      <c r="N1855" s="121"/>
      <c r="O1855" s="680"/>
      <c r="P1855" s="913"/>
      <c r="Q1855" s="913"/>
      <c r="R1855" s="260"/>
      <c r="S1855" s="999"/>
      <c r="T1855" s="999"/>
      <c r="U1855" s="999"/>
      <c r="V1855" s="1000"/>
      <c r="W1855" s="526"/>
      <c r="X1855" s="526"/>
      <c r="Y1855" s="526"/>
      <c r="Z1855" s="526"/>
      <c r="AA1855" s="526"/>
      <c r="AB1855" s="526"/>
      <c r="AC1855" s="526"/>
      <c r="AD1855" s="526"/>
      <c r="AE1855" s="526"/>
      <c r="AF1855" s="526"/>
    </row>
    <row r="1856" spans="1:32" s="504" customFormat="1" ht="15.75" customHeight="1">
      <c r="B1856" s="837"/>
      <c r="C1856" s="1073" t="s">
        <v>39</v>
      </c>
      <c r="D1856" s="1033" t="s">
        <v>638</v>
      </c>
      <c r="E1856" s="1072" t="s">
        <v>639</v>
      </c>
      <c r="F1856" s="1030">
        <v>6</v>
      </c>
      <c r="G1856" s="1455"/>
      <c r="H1856" s="1029">
        <f>+G1856*F1856</f>
        <v>0</v>
      </c>
      <c r="I1856" s="509"/>
      <c r="J1856" s="121"/>
      <c r="K1856" s="806"/>
      <c r="L1856" s="509"/>
      <c r="M1856" s="121"/>
      <c r="N1856" s="121"/>
      <c r="O1856" s="511"/>
      <c r="P1856" s="911"/>
      <c r="Q1856" s="911"/>
      <c r="R1856" s="511"/>
      <c r="S1856" s="993"/>
      <c r="T1856" s="993"/>
      <c r="U1856" s="993"/>
      <c r="V1856" s="994"/>
      <c r="W1856" s="509"/>
      <c r="X1856" s="509"/>
      <c r="Y1856" s="509"/>
      <c r="Z1856" s="509"/>
      <c r="AA1856" s="509"/>
      <c r="AB1856" s="509"/>
      <c r="AC1856" s="509"/>
      <c r="AD1856" s="509"/>
    </row>
    <row r="1857" spans="2:32" s="504" customFormat="1" ht="15.75" customHeight="1">
      <c r="B1857" s="837"/>
      <c r="C1857" s="1025" t="s">
        <v>35</v>
      </c>
      <c r="D1857" s="1033" t="s">
        <v>640</v>
      </c>
      <c r="E1857" s="1071" t="s">
        <v>639</v>
      </c>
      <c r="F1857" s="1030">
        <v>2</v>
      </c>
      <c r="G1857" s="1455"/>
      <c r="H1857" s="1029">
        <f>+G1857*F1857</f>
        <v>0</v>
      </c>
      <c r="I1857" s="509"/>
      <c r="J1857" s="121"/>
      <c r="K1857" s="806"/>
      <c r="L1857" s="509"/>
      <c r="M1857" s="121"/>
      <c r="N1857" s="121"/>
      <c r="O1857" s="511"/>
      <c r="P1857" s="911"/>
      <c r="Q1857" s="911"/>
      <c r="R1857" s="511"/>
      <c r="S1857" s="993"/>
      <c r="T1857" s="993"/>
      <c r="U1857" s="993"/>
      <c r="V1857" s="994"/>
      <c r="W1857" s="509"/>
      <c r="X1857" s="509"/>
      <c r="Y1857" s="509"/>
      <c r="Z1857" s="509"/>
      <c r="AA1857" s="509"/>
      <c r="AB1857" s="509"/>
      <c r="AC1857" s="509"/>
      <c r="AD1857" s="509"/>
    </row>
    <row r="1858" spans="2:32" s="564" customFormat="1" ht="38.25">
      <c r="B1858" s="1070"/>
      <c r="C1858" s="856" t="s">
        <v>203</v>
      </c>
      <c r="D1858" s="1032" t="s">
        <v>751</v>
      </c>
      <c r="E1858" s="1031" t="s">
        <v>12</v>
      </c>
      <c r="F1858" s="1030">
        <v>11.61</v>
      </c>
      <c r="G1858" s="1455"/>
      <c r="H1858" s="1029">
        <f>+G1858*F1858</f>
        <v>0</v>
      </c>
      <c r="I1858" s="568"/>
      <c r="J1858" s="786"/>
      <c r="K1858" s="806"/>
      <c r="L1858" s="568"/>
      <c r="M1858" s="786"/>
      <c r="N1858" s="786"/>
      <c r="O1858" s="569"/>
      <c r="P1858" s="912"/>
      <c r="Q1858" s="912"/>
      <c r="R1858" s="569"/>
      <c r="S1858" s="1003"/>
      <c r="T1858" s="1003"/>
      <c r="U1858" s="1003"/>
      <c r="V1858" s="1004"/>
      <c r="W1858" s="568"/>
      <c r="X1858" s="568"/>
      <c r="Y1858" s="568"/>
      <c r="Z1858" s="568"/>
      <c r="AA1858" s="568"/>
      <c r="AB1858" s="568"/>
      <c r="AC1858" s="568"/>
      <c r="AD1858" s="568"/>
    </row>
    <row r="1859" spans="2:32" s="564" customFormat="1" ht="38.25">
      <c r="B1859" s="1070"/>
      <c r="C1859" s="856" t="s">
        <v>40</v>
      </c>
      <c r="D1859" s="1032" t="s">
        <v>752</v>
      </c>
      <c r="E1859" s="1031" t="s">
        <v>12</v>
      </c>
      <c r="F1859" s="1030">
        <v>34.79</v>
      </c>
      <c r="G1859" s="1455"/>
      <c r="H1859" s="1029">
        <f>+G1859*F1859</f>
        <v>0</v>
      </c>
      <c r="I1859" s="568"/>
      <c r="J1859" s="786"/>
      <c r="K1859" s="806"/>
      <c r="L1859" s="568"/>
      <c r="M1859" s="786"/>
      <c r="N1859" s="786"/>
      <c r="O1859" s="569"/>
      <c r="P1859" s="912"/>
      <c r="Q1859" s="912"/>
      <c r="R1859" s="569"/>
      <c r="S1859" s="1003"/>
      <c r="T1859" s="1003"/>
      <c r="U1859" s="1003"/>
      <c r="V1859" s="1004"/>
      <c r="W1859" s="568"/>
      <c r="X1859" s="568"/>
      <c r="Y1859" s="568"/>
      <c r="Z1859" s="568"/>
      <c r="AA1859" s="568"/>
      <c r="AB1859" s="568"/>
      <c r="AC1859" s="568"/>
      <c r="AD1859" s="568"/>
    </row>
    <row r="1860" spans="2:32" s="504" customFormat="1" ht="15.75" customHeight="1">
      <c r="B1860" s="1062"/>
      <c r="C1860" s="831"/>
      <c r="D1860" s="1069"/>
      <c r="E1860" s="845"/>
      <c r="F1860" s="1030"/>
      <c r="G1860" s="1455"/>
      <c r="H1860" s="1054"/>
      <c r="I1860" s="509"/>
      <c r="J1860" s="121"/>
      <c r="K1860" s="806"/>
      <c r="L1860" s="509"/>
      <c r="M1860" s="121"/>
      <c r="N1860" s="121"/>
      <c r="O1860" s="511"/>
      <c r="P1860" s="911"/>
      <c r="Q1860" s="911"/>
      <c r="R1860" s="511"/>
      <c r="S1860" s="993"/>
      <c r="T1860" s="993"/>
      <c r="U1860" s="993"/>
      <c r="V1860" s="994"/>
      <c r="W1860" s="509"/>
      <c r="X1860" s="509"/>
      <c r="Y1860" s="509"/>
      <c r="Z1860" s="509"/>
      <c r="AA1860" s="509"/>
      <c r="AB1860" s="509"/>
      <c r="AC1860" s="509"/>
      <c r="AD1860" s="509"/>
    </row>
    <row r="1861" spans="2:32" s="504" customFormat="1" ht="15.75" customHeight="1">
      <c r="B1861" s="1068">
        <v>2</v>
      </c>
      <c r="C1861" s="1067"/>
      <c r="D1861" s="1066" t="s">
        <v>150</v>
      </c>
      <c r="E1861" s="1065"/>
      <c r="F1861" s="1064"/>
      <c r="G1861" s="1454"/>
      <c r="H1861" s="1063">
        <f>SUBTOTAL(9,H1862:H1930)</f>
        <v>0</v>
      </c>
      <c r="I1861" s="509"/>
      <c r="J1861" s="121"/>
      <c r="K1861" s="806"/>
      <c r="L1861" s="509"/>
      <c r="M1861" s="121"/>
      <c r="N1861" s="121"/>
      <c r="O1861" s="511"/>
      <c r="P1861" s="911"/>
      <c r="Q1861" s="911"/>
      <c r="R1861" s="511"/>
      <c r="S1861" s="993"/>
      <c r="T1861" s="993"/>
      <c r="U1861" s="993"/>
      <c r="V1861" s="994"/>
      <c r="W1861" s="509"/>
      <c r="X1861" s="509"/>
      <c r="Y1861" s="509"/>
      <c r="Z1861" s="509"/>
      <c r="AA1861" s="509"/>
      <c r="AB1861" s="509"/>
      <c r="AC1861" s="509"/>
      <c r="AD1861" s="509"/>
      <c r="AE1861" s="509"/>
      <c r="AF1861" s="509"/>
    </row>
    <row r="1862" spans="2:32" s="679" customFormat="1" ht="15.75" customHeight="1">
      <c r="B1862" s="850">
        <f>B1861+0.1</f>
        <v>2.1</v>
      </c>
      <c r="C1862" s="1039"/>
      <c r="D1862" s="1038" t="s">
        <v>394</v>
      </c>
      <c r="E1862" s="846"/>
      <c r="F1862" s="1060"/>
      <c r="G1862" s="1457"/>
      <c r="H1862" s="1037">
        <f>SUBTOTAL(9,H1863:H1885)</f>
        <v>0</v>
      </c>
      <c r="I1862" s="526"/>
      <c r="J1862" s="787"/>
      <c r="K1862" s="806"/>
      <c r="L1862" s="526"/>
      <c r="M1862" s="121"/>
      <c r="N1862" s="121"/>
      <c r="O1862" s="680"/>
      <c r="P1862" s="913"/>
      <c r="Q1862" s="913"/>
      <c r="R1862" s="260"/>
      <c r="S1862" s="999"/>
      <c r="T1862" s="999"/>
      <c r="U1862" s="999"/>
      <c r="V1862" s="1000"/>
      <c r="W1862" s="526"/>
      <c r="X1862" s="526"/>
      <c r="Y1862" s="526"/>
      <c r="Z1862" s="526"/>
      <c r="AA1862" s="526"/>
      <c r="AB1862" s="526"/>
      <c r="AC1862" s="526"/>
      <c r="AD1862" s="526"/>
      <c r="AE1862" s="526"/>
      <c r="AF1862" s="526"/>
    </row>
    <row r="1863" spans="2:32" s="504" customFormat="1" ht="15.75" customHeight="1">
      <c r="B1863" s="1062" t="s">
        <v>210</v>
      </c>
      <c r="C1863" s="831"/>
      <c r="D1863" s="1061" t="s">
        <v>395</v>
      </c>
      <c r="E1863" s="845"/>
      <c r="F1863" s="1027"/>
      <c r="G1863" s="1458"/>
      <c r="H1863" s="1034"/>
      <c r="I1863" s="509"/>
      <c r="J1863" s="121"/>
      <c r="K1863" s="806"/>
      <c r="L1863" s="509"/>
      <c r="M1863" s="121"/>
      <c r="N1863" s="121"/>
      <c r="O1863" s="511"/>
      <c r="P1863" s="911"/>
      <c r="Q1863" s="911"/>
      <c r="R1863" s="511"/>
      <c r="S1863" s="993"/>
      <c r="T1863" s="993"/>
      <c r="U1863" s="993"/>
      <c r="V1863" s="994"/>
      <c r="W1863" s="509"/>
      <c r="X1863" s="509"/>
      <c r="Y1863" s="509"/>
      <c r="Z1863" s="509"/>
      <c r="AA1863" s="509"/>
      <c r="AB1863" s="509"/>
      <c r="AC1863" s="509"/>
      <c r="AD1863" s="509"/>
      <c r="AE1863" s="509"/>
      <c r="AF1863" s="509"/>
    </row>
    <row r="1864" spans="2:32" s="504" customFormat="1" ht="15.75" customHeight="1">
      <c r="B1864" s="801"/>
      <c r="C1864" s="831"/>
      <c r="D1864" s="1028" t="s">
        <v>396</v>
      </c>
      <c r="E1864" s="845"/>
      <c r="F1864" s="1027"/>
      <c r="G1864" s="1455"/>
      <c r="H1864" s="1029"/>
      <c r="I1864" s="509"/>
      <c r="J1864" s="121"/>
      <c r="K1864" s="806"/>
      <c r="L1864" s="509"/>
      <c r="M1864" s="121"/>
      <c r="N1864" s="121"/>
      <c r="O1864" s="511"/>
      <c r="P1864" s="911"/>
      <c r="Q1864" s="911"/>
      <c r="R1864" s="511"/>
      <c r="S1864" s="993"/>
      <c r="T1864" s="993"/>
      <c r="U1864" s="993"/>
      <c r="V1864" s="994"/>
      <c r="W1864" s="509"/>
      <c r="X1864" s="509"/>
      <c r="Y1864" s="509"/>
      <c r="Z1864" s="509"/>
      <c r="AA1864" s="509"/>
      <c r="AB1864" s="509"/>
      <c r="AC1864" s="509"/>
      <c r="AD1864" s="509"/>
      <c r="AE1864" s="509"/>
      <c r="AF1864" s="509"/>
    </row>
    <row r="1865" spans="2:32" s="504" customFormat="1" ht="15.75" customHeight="1">
      <c r="B1865" s="853"/>
      <c r="C1865" s="856" t="s">
        <v>39</v>
      </c>
      <c r="D1865" s="1028" t="s">
        <v>753</v>
      </c>
      <c r="E1865" s="845" t="s">
        <v>5</v>
      </c>
      <c r="F1865" s="1027">
        <v>1</v>
      </c>
      <c r="G1865" s="1455"/>
      <c r="H1865" s="1029">
        <f>+G1865*F1865</f>
        <v>0</v>
      </c>
      <c r="I1865" s="509"/>
      <c r="J1865" s="121"/>
      <c r="K1865" s="806"/>
      <c r="L1865" s="509"/>
      <c r="M1865" s="121"/>
      <c r="N1865" s="121"/>
      <c r="O1865" s="511"/>
      <c r="P1865" s="911"/>
      <c r="Q1865" s="911"/>
      <c r="R1865" s="511"/>
      <c r="S1865" s="993"/>
      <c r="T1865" s="993"/>
      <c r="U1865" s="993"/>
      <c r="V1865" s="994"/>
      <c r="W1865" s="509"/>
      <c r="X1865" s="509"/>
      <c r="Y1865" s="509"/>
      <c r="Z1865" s="509"/>
      <c r="AA1865" s="509"/>
      <c r="AB1865" s="509"/>
      <c r="AC1865" s="509"/>
      <c r="AD1865" s="509"/>
      <c r="AE1865" s="509"/>
      <c r="AF1865" s="509"/>
    </row>
    <row r="1866" spans="2:32" s="504" customFormat="1" ht="15.75" customHeight="1">
      <c r="B1866" s="853"/>
      <c r="C1866" s="856" t="s">
        <v>35</v>
      </c>
      <c r="D1866" s="1028" t="s">
        <v>754</v>
      </c>
      <c r="E1866" s="845" t="s">
        <v>5</v>
      </c>
      <c r="F1866" s="1027">
        <v>1</v>
      </c>
      <c r="G1866" s="1455"/>
      <c r="H1866" s="1029">
        <f>+G1866*F1866</f>
        <v>0</v>
      </c>
      <c r="I1866" s="509"/>
      <c r="J1866" s="121"/>
      <c r="K1866" s="806"/>
      <c r="L1866" s="509"/>
      <c r="M1866" s="121"/>
      <c r="N1866" s="121"/>
      <c r="O1866" s="511"/>
      <c r="P1866" s="911"/>
      <c r="Q1866" s="911"/>
      <c r="R1866" s="511"/>
      <c r="S1866" s="993"/>
      <c r="T1866" s="993"/>
      <c r="U1866" s="993"/>
      <c r="V1866" s="994"/>
      <c r="W1866" s="509"/>
      <c r="X1866" s="509"/>
      <c r="Y1866" s="509"/>
      <c r="Z1866" s="509"/>
      <c r="AA1866" s="509"/>
      <c r="AB1866" s="509"/>
      <c r="AC1866" s="509"/>
      <c r="AD1866" s="509"/>
      <c r="AE1866" s="509"/>
      <c r="AF1866" s="509"/>
    </row>
    <row r="1867" spans="2:32" s="504" customFormat="1" ht="15.75" customHeight="1">
      <c r="B1867" s="853"/>
      <c r="C1867" s="856" t="s">
        <v>203</v>
      </c>
      <c r="D1867" s="1028" t="s">
        <v>755</v>
      </c>
      <c r="E1867" s="845" t="s">
        <v>5</v>
      </c>
      <c r="F1867" s="1027">
        <v>1</v>
      </c>
      <c r="G1867" s="1455"/>
      <c r="H1867" s="1029">
        <f>+G1867*F1867</f>
        <v>0</v>
      </c>
      <c r="I1867" s="509"/>
      <c r="J1867" s="121"/>
      <c r="K1867" s="806"/>
      <c r="L1867" s="509"/>
      <c r="M1867" s="121"/>
      <c r="N1867" s="121"/>
      <c r="O1867" s="511"/>
      <c r="P1867" s="911"/>
      <c r="Q1867" s="911"/>
      <c r="R1867" s="511"/>
      <c r="S1867" s="993"/>
      <c r="T1867" s="993"/>
      <c r="U1867" s="993"/>
      <c r="V1867" s="994"/>
      <c r="W1867" s="509"/>
      <c r="X1867" s="509"/>
      <c r="Y1867" s="509"/>
      <c r="Z1867" s="509"/>
      <c r="AA1867" s="509"/>
      <c r="AB1867" s="509"/>
      <c r="AC1867" s="509"/>
      <c r="AD1867" s="509"/>
      <c r="AE1867" s="509"/>
      <c r="AF1867" s="509"/>
    </row>
    <row r="1868" spans="2:32" s="504" customFormat="1" ht="15.75" customHeight="1">
      <c r="B1868" s="854"/>
      <c r="C1868" s="831"/>
      <c r="D1868" s="1028"/>
      <c r="E1868" s="845"/>
      <c r="F1868" s="1027"/>
      <c r="G1868" s="1455"/>
      <c r="H1868" s="1029"/>
      <c r="I1868" s="509"/>
      <c r="J1868" s="121"/>
      <c r="K1868" s="806"/>
      <c r="L1868" s="509"/>
      <c r="M1868" s="121"/>
      <c r="N1868" s="121"/>
      <c r="O1868" s="511"/>
      <c r="P1868" s="911"/>
      <c r="Q1868" s="911"/>
      <c r="R1868" s="511"/>
      <c r="S1868" s="993"/>
      <c r="T1868" s="993"/>
      <c r="U1868" s="993"/>
      <c r="V1868" s="994"/>
      <c r="W1868" s="509"/>
      <c r="X1868" s="509"/>
      <c r="Y1868" s="509"/>
      <c r="Z1868" s="509"/>
      <c r="AA1868" s="509"/>
      <c r="AB1868" s="509"/>
      <c r="AC1868" s="509"/>
      <c r="AD1868" s="509"/>
      <c r="AE1868" s="509"/>
      <c r="AF1868" s="509"/>
    </row>
    <row r="1869" spans="2:32" s="679" customFormat="1" ht="15.75" customHeight="1">
      <c r="B1869" s="801" t="s">
        <v>227</v>
      </c>
      <c r="C1869" s="831"/>
      <c r="D1869" s="1028" t="s">
        <v>424</v>
      </c>
      <c r="E1869" s="845"/>
      <c r="F1869" s="1060"/>
      <c r="G1869" s="1455"/>
      <c r="H1869" s="1034"/>
      <c r="I1869" s="526"/>
      <c r="J1869" s="787"/>
      <c r="K1869" s="806"/>
      <c r="L1869" s="526"/>
      <c r="M1869" s="121"/>
      <c r="N1869" s="121"/>
      <c r="O1869" s="680"/>
      <c r="P1869" s="913"/>
      <c r="Q1869" s="913"/>
      <c r="R1869" s="260"/>
      <c r="S1869" s="999"/>
      <c r="T1869" s="999"/>
      <c r="U1869" s="999"/>
      <c r="V1869" s="1000"/>
      <c r="W1869" s="526"/>
      <c r="X1869" s="526"/>
      <c r="Y1869" s="526"/>
      <c r="Z1869" s="526"/>
      <c r="AA1869" s="526"/>
      <c r="AB1869" s="526"/>
      <c r="AC1869" s="526"/>
      <c r="AD1869" s="526"/>
      <c r="AE1869" s="526"/>
      <c r="AF1869" s="526"/>
    </row>
    <row r="1870" spans="2:32" s="570" customFormat="1" ht="25.5">
      <c r="B1870" s="1036"/>
      <c r="C1870" s="856" t="s">
        <v>39</v>
      </c>
      <c r="D1870" s="1059" t="s">
        <v>756</v>
      </c>
      <c r="E1870" s="1031" t="s">
        <v>12</v>
      </c>
      <c r="F1870" s="1057">
        <v>18.48</v>
      </c>
      <c r="G1870" s="1455"/>
      <c r="H1870" s="1029">
        <f>+G1870*F1870</f>
        <v>0</v>
      </c>
      <c r="I1870" s="572"/>
      <c r="J1870" s="788"/>
      <c r="K1870" s="806"/>
      <c r="L1870" s="572"/>
      <c r="M1870" s="786"/>
      <c r="N1870" s="786"/>
      <c r="O1870" s="573"/>
      <c r="P1870" s="915"/>
      <c r="Q1870" s="915"/>
      <c r="R1870" s="574"/>
      <c r="S1870" s="1005"/>
      <c r="T1870" s="1005"/>
      <c r="U1870" s="1005"/>
      <c r="V1870" s="1006"/>
      <c r="W1870" s="572"/>
      <c r="X1870" s="572"/>
      <c r="Y1870" s="572"/>
      <c r="Z1870" s="572"/>
      <c r="AA1870" s="572"/>
      <c r="AB1870" s="572"/>
      <c r="AC1870" s="572"/>
      <c r="AD1870" s="572"/>
      <c r="AE1870" s="572"/>
      <c r="AF1870" s="572"/>
    </row>
    <row r="1871" spans="2:32" s="570" customFormat="1" ht="25.5">
      <c r="B1871" s="1036"/>
      <c r="C1871" s="856" t="s">
        <v>35</v>
      </c>
      <c r="D1871" s="1059" t="s">
        <v>757</v>
      </c>
      <c r="E1871" s="1031" t="s">
        <v>12</v>
      </c>
      <c r="F1871" s="1057">
        <v>43.99</v>
      </c>
      <c r="G1871" s="1455"/>
      <c r="H1871" s="1029">
        <f>+G1871*F1871</f>
        <v>0</v>
      </c>
      <c r="I1871" s="572"/>
      <c r="J1871" s="788"/>
      <c r="K1871" s="806"/>
      <c r="L1871" s="572"/>
      <c r="M1871" s="786"/>
      <c r="N1871" s="786"/>
      <c r="O1871" s="573"/>
      <c r="P1871" s="915"/>
      <c r="Q1871" s="915"/>
      <c r="R1871" s="574"/>
      <c r="S1871" s="1005"/>
      <c r="T1871" s="1005"/>
      <c r="U1871" s="1005"/>
      <c r="V1871" s="1006"/>
      <c r="W1871" s="572"/>
      <c r="X1871" s="572"/>
      <c r="Y1871" s="572"/>
      <c r="Z1871" s="572"/>
      <c r="AA1871" s="572"/>
      <c r="AB1871" s="572"/>
      <c r="AC1871" s="572"/>
      <c r="AD1871" s="572"/>
      <c r="AE1871" s="572"/>
      <c r="AF1871" s="572"/>
    </row>
    <row r="1872" spans="2:32" s="570" customFormat="1" ht="12.75">
      <c r="B1872" s="1036"/>
      <c r="C1872" s="856" t="s">
        <v>203</v>
      </c>
      <c r="D1872" s="1059" t="s">
        <v>758</v>
      </c>
      <c r="E1872" s="1031"/>
      <c r="F1872" s="1057"/>
      <c r="G1872" s="1455"/>
      <c r="H1872" s="1029"/>
      <c r="I1872" s="572"/>
      <c r="J1872" s="788"/>
      <c r="K1872" s="806"/>
      <c r="L1872" s="572"/>
      <c r="M1872" s="786"/>
      <c r="N1872" s="786"/>
      <c r="O1872" s="573"/>
      <c r="P1872" s="915"/>
      <c r="Q1872" s="915"/>
      <c r="R1872" s="574"/>
      <c r="S1872" s="1005"/>
      <c r="T1872" s="1005"/>
      <c r="U1872" s="1005"/>
      <c r="V1872" s="1006"/>
      <c r="W1872" s="572"/>
      <c r="X1872" s="572"/>
      <c r="Y1872" s="572"/>
      <c r="Z1872" s="572"/>
      <c r="AA1872" s="572"/>
      <c r="AB1872" s="572"/>
      <c r="AC1872" s="572"/>
      <c r="AD1872" s="572"/>
      <c r="AE1872" s="572"/>
      <c r="AF1872" s="572"/>
    </row>
    <row r="1873" spans="2:32" s="570" customFormat="1" ht="12.75">
      <c r="B1873" s="1036"/>
      <c r="C1873" s="831"/>
      <c r="D1873" s="1058" t="s">
        <v>759</v>
      </c>
      <c r="E1873" s="1031" t="s">
        <v>12</v>
      </c>
      <c r="F1873" s="1057">
        <v>170.72</v>
      </c>
      <c r="G1873" s="1455"/>
      <c r="H1873" s="1029">
        <f>G1873*F1873</f>
        <v>0</v>
      </c>
      <c r="I1873" s="572"/>
      <c r="J1873" s="788"/>
      <c r="K1873" s="806"/>
      <c r="L1873" s="572"/>
      <c r="M1873" s="786"/>
      <c r="N1873" s="786"/>
      <c r="O1873" s="573"/>
      <c r="P1873" s="915"/>
      <c r="Q1873" s="915"/>
      <c r="R1873" s="574"/>
      <c r="S1873" s="1005"/>
      <c r="T1873" s="1005"/>
      <c r="U1873" s="1005"/>
      <c r="V1873" s="1006"/>
      <c r="W1873" s="572"/>
      <c r="X1873" s="572"/>
      <c r="Y1873" s="572"/>
      <c r="Z1873" s="572"/>
      <c r="AA1873" s="572"/>
      <c r="AB1873" s="572"/>
      <c r="AC1873" s="572"/>
      <c r="AD1873" s="572"/>
      <c r="AE1873" s="572"/>
      <c r="AF1873" s="572"/>
    </row>
    <row r="1874" spans="2:32" s="570" customFormat="1" ht="12.75">
      <c r="B1874" s="1036"/>
      <c r="C1874" s="831"/>
      <c r="D1874" s="1058" t="s">
        <v>760</v>
      </c>
      <c r="E1874" s="1031" t="s">
        <v>12</v>
      </c>
      <c r="F1874" s="1057">
        <v>42.68</v>
      </c>
      <c r="G1874" s="1455"/>
      <c r="H1874" s="1029">
        <f>G1874*F1874</f>
        <v>0</v>
      </c>
      <c r="I1874" s="572"/>
      <c r="J1874" s="788"/>
      <c r="K1874" s="806"/>
      <c r="L1874" s="572"/>
      <c r="M1874" s="786"/>
      <c r="N1874" s="786"/>
      <c r="O1874" s="573"/>
      <c r="P1874" s="915"/>
      <c r="Q1874" s="915"/>
      <c r="R1874" s="574"/>
      <c r="S1874" s="1005"/>
      <c r="T1874" s="1005"/>
      <c r="U1874" s="1005"/>
      <c r="V1874" s="1006"/>
      <c r="W1874" s="572"/>
      <c r="X1874" s="572"/>
      <c r="Y1874" s="572"/>
      <c r="Z1874" s="572"/>
      <c r="AA1874" s="572"/>
      <c r="AB1874" s="572"/>
      <c r="AC1874" s="572"/>
      <c r="AD1874" s="572"/>
      <c r="AE1874" s="572"/>
      <c r="AF1874" s="572"/>
    </row>
    <row r="1875" spans="2:32" s="504" customFormat="1" ht="15.75" customHeight="1">
      <c r="B1875" s="1036"/>
      <c r="C1875" s="856" t="s">
        <v>40</v>
      </c>
      <c r="D1875" s="1044" t="s">
        <v>653</v>
      </c>
      <c r="E1875" s="845" t="s">
        <v>639</v>
      </c>
      <c r="F1875" s="1027">
        <v>9</v>
      </c>
      <c r="G1875" s="1455"/>
      <c r="H1875" s="1029">
        <f>+G1875*F1875</f>
        <v>0</v>
      </c>
      <c r="I1875" s="509"/>
      <c r="J1875" s="121"/>
      <c r="K1875" s="806"/>
      <c r="L1875" s="509"/>
      <c r="M1875" s="121"/>
      <c r="N1875" s="121"/>
      <c r="O1875" s="511"/>
      <c r="P1875" s="911"/>
      <c r="Q1875" s="911"/>
      <c r="R1875" s="511"/>
      <c r="S1875" s="993"/>
      <c r="T1875" s="993"/>
      <c r="U1875" s="993"/>
      <c r="V1875" s="994"/>
      <c r="W1875" s="509"/>
      <c r="X1875" s="509"/>
      <c r="Y1875" s="509"/>
      <c r="Z1875" s="509"/>
      <c r="AA1875" s="509"/>
      <c r="AB1875" s="509"/>
      <c r="AC1875" s="509"/>
      <c r="AD1875" s="509"/>
    </row>
    <row r="1876" spans="2:32" s="679" customFormat="1" ht="15.75" customHeight="1">
      <c r="B1876" s="1045"/>
      <c r="C1876" s="831"/>
      <c r="D1876" s="1028"/>
      <c r="E1876" s="845"/>
      <c r="F1876" s="1027"/>
      <c r="G1876" s="1455"/>
      <c r="H1876" s="1046"/>
      <c r="I1876" s="526"/>
      <c r="J1876" s="787"/>
      <c r="K1876" s="806"/>
      <c r="L1876" s="526"/>
      <c r="M1876" s="121"/>
      <c r="N1876" s="121"/>
      <c r="O1876" s="680"/>
      <c r="P1876" s="913"/>
      <c r="Q1876" s="913"/>
      <c r="R1876" s="260"/>
      <c r="S1876" s="999"/>
      <c r="T1876" s="999"/>
      <c r="U1876" s="999"/>
      <c r="V1876" s="1000"/>
      <c r="W1876" s="526"/>
      <c r="X1876" s="526"/>
      <c r="Y1876" s="526"/>
      <c r="Z1876" s="526"/>
      <c r="AA1876" s="526"/>
      <c r="AB1876" s="526"/>
      <c r="AC1876" s="526"/>
      <c r="AD1876" s="526"/>
      <c r="AE1876" s="526"/>
      <c r="AF1876" s="526"/>
    </row>
    <row r="1877" spans="2:32" s="679" customFormat="1" ht="15.75" customHeight="1">
      <c r="B1877" s="801" t="s">
        <v>232</v>
      </c>
      <c r="C1877" s="831"/>
      <c r="D1877" s="1028" t="s">
        <v>654</v>
      </c>
      <c r="E1877" s="845"/>
      <c r="F1877" s="1027"/>
      <c r="G1877" s="1458"/>
      <c r="H1877" s="1034"/>
      <c r="I1877" s="526"/>
      <c r="J1877" s="787"/>
      <c r="K1877" s="806"/>
      <c r="L1877" s="526"/>
      <c r="M1877" s="121"/>
      <c r="N1877" s="121"/>
      <c r="O1877" s="680"/>
      <c r="P1877" s="913"/>
      <c r="Q1877" s="913"/>
      <c r="R1877" s="260"/>
      <c r="S1877" s="999"/>
      <c r="T1877" s="999"/>
      <c r="U1877" s="999"/>
      <c r="V1877" s="1000"/>
      <c r="W1877" s="526"/>
      <c r="X1877" s="526"/>
      <c r="Y1877" s="526"/>
      <c r="Z1877" s="526"/>
      <c r="AA1877" s="526"/>
      <c r="AB1877" s="526"/>
      <c r="AC1877" s="526"/>
      <c r="AD1877" s="526"/>
      <c r="AE1877" s="526"/>
      <c r="AF1877" s="526"/>
    </row>
    <row r="1878" spans="2:32" s="504" customFormat="1" ht="15.75" customHeight="1">
      <c r="B1878" s="853"/>
      <c r="C1878" s="856" t="s">
        <v>39</v>
      </c>
      <c r="D1878" s="1052" t="s">
        <v>655</v>
      </c>
      <c r="E1878" s="845" t="s">
        <v>12</v>
      </c>
      <c r="F1878" s="1027">
        <v>30.46</v>
      </c>
      <c r="G1878" s="1455"/>
      <c r="H1878" s="1029">
        <f>+G1878*F1878</f>
        <v>0</v>
      </c>
      <c r="I1878" s="509"/>
      <c r="J1878" s="121"/>
      <c r="K1878" s="806"/>
      <c r="L1878" s="509"/>
      <c r="M1878" s="121"/>
      <c r="N1878" s="121"/>
      <c r="O1878" s="511"/>
      <c r="P1878" s="911"/>
      <c r="Q1878" s="911"/>
      <c r="R1878" s="511"/>
      <c r="S1878" s="993"/>
      <c r="T1878" s="993"/>
      <c r="U1878" s="993"/>
      <c r="V1878" s="994"/>
      <c r="W1878" s="509"/>
      <c r="X1878" s="509"/>
      <c r="Y1878" s="509"/>
      <c r="Z1878" s="509"/>
      <c r="AA1878" s="509"/>
      <c r="AB1878" s="509"/>
      <c r="AC1878" s="509"/>
      <c r="AD1878" s="509"/>
    </row>
    <row r="1879" spans="2:32" s="504" customFormat="1" ht="15.75" customHeight="1">
      <c r="B1879" s="853"/>
      <c r="C1879" s="856" t="s">
        <v>35</v>
      </c>
      <c r="D1879" s="1052" t="s">
        <v>656</v>
      </c>
      <c r="E1879" s="845" t="s">
        <v>12</v>
      </c>
      <c r="F1879" s="1027">
        <v>30.46</v>
      </c>
      <c r="G1879" s="1455"/>
      <c r="H1879" s="1029">
        <f>+G1879*F1879</f>
        <v>0</v>
      </c>
      <c r="I1879" s="509"/>
      <c r="J1879" s="121"/>
      <c r="K1879" s="806"/>
      <c r="L1879" s="509"/>
      <c r="M1879" s="121"/>
      <c r="N1879" s="121"/>
      <c r="O1879" s="511"/>
      <c r="P1879" s="911"/>
      <c r="Q1879" s="911"/>
      <c r="R1879" s="511"/>
      <c r="S1879" s="993"/>
      <c r="T1879" s="993"/>
      <c r="U1879" s="993"/>
      <c r="V1879" s="994"/>
      <c r="W1879" s="509"/>
      <c r="X1879" s="509"/>
      <c r="Y1879" s="509"/>
      <c r="Z1879" s="509"/>
      <c r="AA1879" s="509"/>
      <c r="AB1879" s="509"/>
      <c r="AC1879" s="509"/>
      <c r="AD1879" s="509"/>
    </row>
    <row r="1880" spans="2:32" s="504" customFormat="1" ht="15.75" customHeight="1">
      <c r="B1880" s="853"/>
      <c r="C1880" s="856" t="s">
        <v>203</v>
      </c>
      <c r="D1880" s="1052" t="s">
        <v>657</v>
      </c>
      <c r="E1880" s="845" t="s">
        <v>12</v>
      </c>
      <c r="F1880" s="1027">
        <v>9</v>
      </c>
      <c r="G1880" s="1455"/>
      <c r="H1880" s="1029">
        <f>+G1880*F1880</f>
        <v>0</v>
      </c>
      <c r="I1880" s="509"/>
      <c r="J1880" s="121"/>
      <c r="K1880" s="806"/>
      <c r="L1880" s="509"/>
      <c r="M1880" s="121"/>
      <c r="N1880" s="121"/>
      <c r="O1880" s="511"/>
      <c r="P1880" s="911"/>
      <c r="Q1880" s="911"/>
      <c r="R1880" s="511"/>
      <c r="S1880" s="993"/>
      <c r="T1880" s="993"/>
      <c r="U1880" s="993"/>
      <c r="V1880" s="994"/>
      <c r="W1880" s="509"/>
      <c r="X1880" s="509"/>
      <c r="Y1880" s="509"/>
      <c r="Z1880" s="509"/>
      <c r="AA1880" s="509"/>
      <c r="AB1880" s="509"/>
      <c r="AC1880" s="509"/>
      <c r="AD1880" s="509"/>
    </row>
    <row r="1881" spans="2:32" s="504" customFormat="1" ht="15.75" customHeight="1">
      <c r="B1881" s="853"/>
      <c r="C1881" s="856" t="s">
        <v>40</v>
      </c>
      <c r="D1881" s="1052" t="s">
        <v>658</v>
      </c>
      <c r="E1881" s="845" t="s">
        <v>12</v>
      </c>
      <c r="F1881" s="1027">
        <v>9</v>
      </c>
      <c r="G1881" s="1455"/>
      <c r="H1881" s="1029">
        <f>+G1881*F1881</f>
        <v>0</v>
      </c>
      <c r="I1881" s="509"/>
      <c r="J1881" s="121"/>
      <c r="K1881" s="806"/>
      <c r="L1881" s="509"/>
      <c r="M1881" s="121"/>
      <c r="N1881" s="121"/>
      <c r="O1881" s="511"/>
      <c r="P1881" s="911"/>
      <c r="Q1881" s="911"/>
      <c r="R1881" s="511"/>
      <c r="S1881" s="993"/>
      <c r="T1881" s="993"/>
      <c r="U1881" s="993"/>
      <c r="V1881" s="994"/>
      <c r="W1881" s="509"/>
      <c r="X1881" s="509"/>
      <c r="Y1881" s="509"/>
      <c r="Z1881" s="509"/>
      <c r="AA1881" s="509"/>
      <c r="AB1881" s="509"/>
      <c r="AC1881" s="509"/>
      <c r="AD1881" s="509"/>
    </row>
    <row r="1882" spans="2:32" s="679" customFormat="1" ht="15.75" customHeight="1">
      <c r="B1882" s="837"/>
      <c r="C1882" s="831"/>
      <c r="D1882" s="1028"/>
      <c r="E1882" s="845"/>
      <c r="F1882" s="1027"/>
      <c r="G1882" s="1458"/>
      <c r="H1882" s="1046"/>
      <c r="I1882" s="526"/>
      <c r="J1882" s="787"/>
      <c r="K1882" s="806"/>
      <c r="L1882" s="526"/>
      <c r="M1882" s="121"/>
      <c r="N1882" s="121"/>
      <c r="O1882" s="680"/>
      <c r="P1882" s="913"/>
      <c r="Q1882" s="913"/>
      <c r="R1882" s="260"/>
      <c r="S1882" s="999"/>
      <c r="T1882" s="999"/>
      <c r="U1882" s="999"/>
      <c r="V1882" s="1000"/>
      <c r="W1882" s="526"/>
      <c r="X1882" s="526"/>
      <c r="Y1882" s="526"/>
      <c r="Z1882" s="526"/>
      <c r="AA1882" s="526"/>
      <c r="AB1882" s="526"/>
      <c r="AC1882" s="526"/>
      <c r="AD1882" s="526"/>
      <c r="AE1882" s="526"/>
      <c r="AF1882" s="526"/>
    </row>
    <row r="1883" spans="2:32" s="504" customFormat="1" ht="15.75" customHeight="1">
      <c r="B1883" s="801" t="s">
        <v>236</v>
      </c>
      <c r="C1883" s="831"/>
      <c r="D1883" s="1052" t="s">
        <v>659</v>
      </c>
      <c r="E1883" s="845"/>
      <c r="F1883" s="1027"/>
      <c r="G1883" s="1455"/>
      <c r="H1883" s="1034"/>
      <c r="I1883" s="509"/>
      <c r="J1883" s="121"/>
      <c r="K1883" s="806"/>
      <c r="L1883" s="509"/>
      <c r="M1883" s="121"/>
      <c r="N1883" s="121"/>
      <c r="O1883" s="511"/>
      <c r="P1883" s="911"/>
      <c r="Q1883" s="911"/>
      <c r="R1883" s="511"/>
      <c r="S1883" s="993"/>
      <c r="T1883" s="993"/>
      <c r="U1883" s="993"/>
      <c r="V1883" s="994"/>
      <c r="W1883" s="509"/>
      <c r="X1883" s="509"/>
      <c r="Y1883" s="509"/>
      <c r="Z1883" s="509"/>
      <c r="AA1883" s="509"/>
      <c r="AB1883" s="509"/>
      <c r="AC1883" s="509"/>
      <c r="AD1883" s="509"/>
    </row>
    <row r="1884" spans="2:32" s="504" customFormat="1" ht="15.75" customHeight="1">
      <c r="B1884" s="853"/>
      <c r="C1884" s="856" t="s">
        <v>39</v>
      </c>
      <c r="D1884" s="1052" t="s">
        <v>660</v>
      </c>
      <c r="E1884" s="845" t="s">
        <v>0</v>
      </c>
      <c r="F1884" s="1027">
        <v>4</v>
      </c>
      <c r="G1884" s="1455"/>
      <c r="H1884" s="1029">
        <f>+G1884*F1884</f>
        <v>0</v>
      </c>
      <c r="I1884" s="509"/>
      <c r="J1884" s="121"/>
      <c r="K1884" s="806"/>
      <c r="L1884" s="509"/>
      <c r="M1884" s="121"/>
      <c r="N1884" s="121"/>
      <c r="O1884" s="511"/>
      <c r="P1884" s="911"/>
      <c r="Q1884" s="911"/>
      <c r="R1884" s="511"/>
      <c r="S1884" s="993"/>
      <c r="T1884" s="993"/>
      <c r="U1884" s="993"/>
      <c r="V1884" s="994"/>
      <c r="W1884" s="509"/>
      <c r="X1884" s="509"/>
      <c r="Y1884" s="509"/>
      <c r="Z1884" s="509"/>
      <c r="AA1884" s="509"/>
      <c r="AB1884" s="509"/>
      <c r="AC1884" s="509"/>
      <c r="AD1884" s="509"/>
    </row>
    <row r="1885" spans="2:32" s="504" customFormat="1" ht="15.75" customHeight="1">
      <c r="B1885" s="1036"/>
      <c r="C1885" s="856" t="s">
        <v>35</v>
      </c>
      <c r="D1885" s="1052" t="s">
        <v>661</v>
      </c>
      <c r="E1885" s="845" t="s">
        <v>0</v>
      </c>
      <c r="F1885" s="1027">
        <v>5</v>
      </c>
      <c r="G1885" s="1455"/>
      <c r="H1885" s="1029">
        <f>+G1885*F1885</f>
        <v>0</v>
      </c>
      <c r="I1885" s="509"/>
      <c r="J1885" s="121"/>
      <c r="K1885" s="806"/>
      <c r="L1885" s="509"/>
      <c r="M1885" s="121"/>
      <c r="N1885" s="121"/>
      <c r="O1885" s="511"/>
      <c r="P1885" s="911"/>
      <c r="Q1885" s="911"/>
      <c r="R1885" s="511"/>
      <c r="S1885" s="993"/>
      <c r="T1885" s="993"/>
      <c r="U1885" s="993"/>
      <c r="V1885" s="994"/>
      <c r="W1885" s="509"/>
      <c r="X1885" s="509"/>
      <c r="Y1885" s="509"/>
      <c r="Z1885" s="509"/>
      <c r="AA1885" s="509"/>
      <c r="AB1885" s="509"/>
      <c r="AC1885" s="509"/>
      <c r="AD1885" s="509"/>
    </row>
    <row r="1886" spans="2:32" s="504" customFormat="1" ht="12.75">
      <c r="B1886" s="1042"/>
      <c r="C1886" s="1049"/>
      <c r="D1886" s="1052"/>
      <c r="E1886" s="845"/>
      <c r="F1886" s="1027"/>
      <c r="G1886" s="1455"/>
      <c r="H1886" s="1056"/>
      <c r="I1886" s="509"/>
      <c r="J1886" s="121"/>
      <c r="K1886" s="806"/>
      <c r="L1886" s="509"/>
      <c r="M1886" s="121"/>
      <c r="N1886" s="121"/>
      <c r="O1886" s="511"/>
      <c r="P1886" s="911"/>
      <c r="Q1886" s="911"/>
      <c r="R1886" s="511"/>
      <c r="S1886" s="993"/>
      <c r="T1886" s="993"/>
      <c r="U1886" s="993"/>
      <c r="V1886" s="994"/>
      <c r="W1886" s="509"/>
      <c r="X1886" s="509"/>
      <c r="Y1886" s="509"/>
      <c r="Z1886" s="509"/>
      <c r="AA1886" s="509"/>
      <c r="AB1886" s="509"/>
      <c r="AC1886" s="509"/>
      <c r="AD1886" s="509"/>
    </row>
    <row r="1887" spans="2:32" s="504" customFormat="1" ht="15.75" customHeight="1">
      <c r="B1887" s="847">
        <f>B1862+0.1</f>
        <v>2.2000000000000002</v>
      </c>
      <c r="C1887" s="1049"/>
      <c r="D1887" s="1055" t="s">
        <v>662</v>
      </c>
      <c r="E1887" s="845"/>
      <c r="F1887" s="1027"/>
      <c r="G1887" s="1455"/>
      <c r="H1887" s="1037">
        <f>SUBTOTAL(9,H1888:H1899)</f>
        <v>0</v>
      </c>
      <c r="I1887" s="509"/>
      <c r="J1887" s="121"/>
      <c r="K1887" s="806"/>
      <c r="L1887" s="509"/>
      <c r="M1887" s="121"/>
      <c r="N1887" s="121"/>
      <c r="O1887" s="509"/>
      <c r="P1887" s="911"/>
      <c r="Q1887" s="911"/>
      <c r="R1887" s="511"/>
      <c r="S1887" s="993"/>
      <c r="T1887" s="993"/>
      <c r="U1887" s="993"/>
      <c r="V1887" s="994"/>
      <c r="W1887" s="509"/>
      <c r="X1887" s="509"/>
      <c r="Y1887" s="509"/>
      <c r="Z1887" s="509"/>
      <c r="AA1887" s="509"/>
      <c r="AB1887" s="509"/>
      <c r="AC1887" s="509"/>
      <c r="AD1887" s="509"/>
    </row>
    <row r="1888" spans="2:32" s="504" customFormat="1" ht="15.75" customHeight="1">
      <c r="B1888" s="837" t="s">
        <v>486</v>
      </c>
      <c r="C1888" s="831"/>
      <c r="D1888" s="1052" t="s">
        <v>417</v>
      </c>
      <c r="E1888" s="845"/>
      <c r="F1888" s="1027"/>
      <c r="G1888" s="1455"/>
      <c r="H1888" s="1034"/>
      <c r="I1888" s="509"/>
      <c r="J1888" s="121"/>
      <c r="K1888" s="806"/>
      <c r="L1888" s="509"/>
      <c r="M1888" s="121"/>
      <c r="N1888" s="121"/>
      <c r="O1888" s="511"/>
      <c r="P1888" s="911"/>
      <c r="Q1888" s="911"/>
      <c r="R1888" s="511"/>
      <c r="S1888" s="993"/>
      <c r="T1888" s="993"/>
      <c r="U1888" s="993"/>
      <c r="V1888" s="994"/>
      <c r="W1888" s="509"/>
      <c r="X1888" s="509"/>
      <c r="Y1888" s="509"/>
      <c r="Z1888" s="509"/>
      <c r="AA1888" s="509"/>
      <c r="AB1888" s="509"/>
      <c r="AC1888" s="509"/>
      <c r="AD1888" s="509"/>
    </row>
    <row r="1889" spans="2:32" s="504" customFormat="1" ht="12.75">
      <c r="B1889" s="853"/>
      <c r="C1889" s="856" t="s">
        <v>39</v>
      </c>
      <c r="D1889" s="1052" t="s">
        <v>1011</v>
      </c>
      <c r="E1889" s="845" t="s">
        <v>0</v>
      </c>
      <c r="F1889" s="1027">
        <v>19</v>
      </c>
      <c r="G1889" s="1455"/>
      <c r="H1889" s="1029">
        <f>+G1889*F1889</f>
        <v>0</v>
      </c>
      <c r="I1889" s="509"/>
      <c r="J1889" s="121"/>
      <c r="K1889" s="806"/>
      <c r="L1889" s="509"/>
      <c r="M1889" s="121"/>
      <c r="N1889" s="121"/>
      <c r="O1889" s="511"/>
      <c r="P1889" s="911"/>
      <c r="Q1889" s="911"/>
      <c r="R1889" s="511"/>
      <c r="S1889" s="993"/>
      <c r="T1889" s="993"/>
      <c r="U1889" s="993"/>
      <c r="V1889" s="994"/>
      <c r="W1889" s="509"/>
      <c r="X1889" s="509"/>
      <c r="Y1889" s="509"/>
      <c r="Z1889" s="509"/>
      <c r="AA1889" s="509"/>
      <c r="AB1889" s="509"/>
      <c r="AC1889" s="509"/>
      <c r="AD1889" s="509"/>
    </row>
    <row r="1890" spans="2:32" s="504" customFormat="1" ht="12.75">
      <c r="B1890" s="853"/>
      <c r="C1890" s="856" t="s">
        <v>35</v>
      </c>
      <c r="D1890" s="1053" t="s">
        <v>1010</v>
      </c>
      <c r="E1890" s="802" t="s">
        <v>0</v>
      </c>
      <c r="F1890" s="1027">
        <v>6</v>
      </c>
      <c r="G1890" s="1455"/>
      <c r="H1890" s="1029">
        <f>+G1890*F1890</f>
        <v>0</v>
      </c>
      <c r="I1890" s="509"/>
      <c r="J1890" s="121"/>
      <c r="K1890" s="806"/>
      <c r="L1890" s="509"/>
      <c r="M1890" s="121"/>
      <c r="N1890" s="121"/>
      <c r="O1890" s="511"/>
      <c r="P1890" s="911"/>
      <c r="Q1890" s="911"/>
      <c r="R1890" s="511"/>
      <c r="S1890" s="993"/>
      <c r="T1890" s="993"/>
      <c r="U1890" s="993"/>
      <c r="V1890" s="994"/>
      <c r="W1890" s="509"/>
      <c r="X1890" s="509"/>
      <c r="Y1890" s="509"/>
      <c r="Z1890" s="509"/>
      <c r="AA1890" s="509"/>
      <c r="AB1890" s="509"/>
      <c r="AC1890" s="509"/>
      <c r="AD1890" s="509"/>
    </row>
    <row r="1891" spans="2:32" s="504" customFormat="1" ht="12.75">
      <c r="B1891" s="1036"/>
      <c r="C1891" s="856" t="s">
        <v>203</v>
      </c>
      <c r="D1891" s="1053" t="s">
        <v>664</v>
      </c>
      <c r="E1891" s="845" t="s">
        <v>0</v>
      </c>
      <c r="F1891" s="1027">
        <v>4</v>
      </c>
      <c r="G1891" s="1455"/>
      <c r="H1891" s="1029">
        <f>+G1891*F1891</f>
        <v>0</v>
      </c>
      <c r="I1891" s="509"/>
      <c r="J1891" s="121"/>
      <c r="K1891" s="806"/>
      <c r="L1891" s="509"/>
      <c r="M1891" s="121"/>
      <c r="N1891" s="121"/>
      <c r="O1891" s="511"/>
      <c r="P1891" s="911"/>
      <c r="Q1891" s="911"/>
      <c r="R1891" s="511"/>
      <c r="S1891" s="993"/>
      <c r="T1891" s="993"/>
      <c r="U1891" s="993"/>
      <c r="V1891" s="994"/>
      <c r="W1891" s="509"/>
      <c r="X1891" s="509"/>
      <c r="Y1891" s="509"/>
      <c r="Z1891" s="509"/>
      <c r="AA1891" s="509"/>
      <c r="AB1891" s="509"/>
      <c r="AC1891" s="509"/>
      <c r="AD1891" s="509"/>
    </row>
    <row r="1892" spans="2:32" s="504" customFormat="1" ht="15.75" customHeight="1">
      <c r="B1892" s="1045"/>
      <c r="C1892" s="831"/>
      <c r="D1892" s="1052"/>
      <c r="E1892" s="845"/>
      <c r="F1892" s="1027"/>
      <c r="G1892" s="1455"/>
      <c r="H1892" s="1029"/>
      <c r="I1892" s="509"/>
      <c r="J1892" s="121"/>
      <c r="K1892" s="806"/>
      <c r="L1892" s="509"/>
      <c r="M1892" s="121"/>
      <c r="N1892" s="121"/>
      <c r="O1892" s="511"/>
      <c r="P1892" s="911"/>
      <c r="Q1892" s="911"/>
      <c r="R1892" s="511"/>
      <c r="S1892" s="993"/>
      <c r="T1892" s="993"/>
      <c r="U1892" s="993"/>
      <c r="V1892" s="994"/>
      <c r="W1892" s="509"/>
      <c r="X1892" s="509"/>
      <c r="Y1892" s="509"/>
      <c r="Z1892" s="509"/>
      <c r="AA1892" s="509"/>
      <c r="AB1892" s="509"/>
      <c r="AC1892" s="509"/>
      <c r="AD1892" s="509"/>
    </row>
    <row r="1893" spans="2:32" s="504" customFormat="1" ht="15.75" customHeight="1">
      <c r="B1893" s="837" t="s">
        <v>491</v>
      </c>
      <c r="C1893" s="831"/>
      <c r="D1893" s="1052" t="s">
        <v>666</v>
      </c>
      <c r="E1893" s="845"/>
      <c r="F1893" s="1027"/>
      <c r="G1893" s="1455"/>
      <c r="H1893" s="1034"/>
      <c r="I1893" s="509"/>
      <c r="J1893" s="121"/>
      <c r="K1893" s="806"/>
      <c r="L1893" s="509"/>
      <c r="M1893" s="121"/>
      <c r="N1893" s="121"/>
      <c r="O1893" s="511"/>
      <c r="P1893" s="911"/>
      <c r="Q1893" s="911"/>
      <c r="R1893" s="511"/>
      <c r="S1893" s="993"/>
      <c r="T1893" s="993"/>
      <c r="U1893" s="993"/>
      <c r="V1893" s="994"/>
      <c r="W1893" s="509"/>
      <c r="X1893" s="509"/>
      <c r="Y1893" s="509"/>
      <c r="Z1893" s="509"/>
      <c r="AA1893" s="509"/>
      <c r="AB1893" s="509"/>
      <c r="AC1893" s="509"/>
      <c r="AD1893" s="509"/>
    </row>
    <row r="1894" spans="2:32" s="504" customFormat="1" ht="15.75" customHeight="1">
      <c r="B1894" s="853"/>
      <c r="C1894" s="856" t="s">
        <v>39</v>
      </c>
      <c r="D1894" s="1044" t="s">
        <v>667</v>
      </c>
      <c r="E1894" s="845" t="s">
        <v>0</v>
      </c>
      <c r="F1894" s="1027">
        <v>2</v>
      </c>
      <c r="G1894" s="1455"/>
      <c r="H1894" s="1029">
        <f>+G1894*F1894</f>
        <v>0</v>
      </c>
      <c r="I1894" s="509"/>
      <c r="J1894" s="121"/>
      <c r="K1894" s="806"/>
      <c r="L1894" s="509"/>
      <c r="M1894" s="121"/>
      <c r="N1894" s="121"/>
      <c r="O1894" s="511"/>
      <c r="P1894" s="911"/>
      <c r="Q1894" s="911"/>
      <c r="R1894" s="511"/>
      <c r="S1894" s="993"/>
      <c r="T1894" s="993"/>
      <c r="U1894" s="993"/>
      <c r="V1894" s="994"/>
      <c r="W1894" s="509"/>
      <c r="X1894" s="509"/>
      <c r="Y1894" s="509"/>
      <c r="Z1894" s="509"/>
      <c r="AA1894" s="509"/>
      <c r="AB1894" s="509"/>
      <c r="AC1894" s="509"/>
      <c r="AD1894" s="509"/>
    </row>
    <row r="1895" spans="2:32" s="504" customFormat="1" ht="15.75" customHeight="1">
      <c r="B1895" s="853"/>
      <c r="C1895" s="856" t="s">
        <v>35</v>
      </c>
      <c r="D1895" s="1044" t="s">
        <v>668</v>
      </c>
      <c r="E1895" s="845" t="s">
        <v>0</v>
      </c>
      <c r="F1895" s="1027">
        <v>7</v>
      </c>
      <c r="G1895" s="1455"/>
      <c r="H1895" s="1029">
        <f>+G1895*F1895</f>
        <v>0</v>
      </c>
      <c r="I1895" s="509"/>
      <c r="J1895" s="121"/>
      <c r="K1895" s="806"/>
      <c r="L1895" s="509"/>
      <c r="M1895" s="121"/>
      <c r="N1895" s="121"/>
      <c r="O1895" s="511"/>
      <c r="P1895" s="911"/>
      <c r="Q1895" s="911"/>
      <c r="R1895" s="511"/>
      <c r="S1895" s="993"/>
      <c r="T1895" s="993"/>
      <c r="U1895" s="993"/>
      <c r="V1895" s="994"/>
      <c r="W1895" s="509"/>
      <c r="X1895" s="509"/>
      <c r="Y1895" s="509"/>
      <c r="Z1895" s="509"/>
      <c r="AA1895" s="509"/>
      <c r="AB1895" s="509"/>
      <c r="AC1895" s="509"/>
      <c r="AD1895" s="509"/>
    </row>
    <row r="1896" spans="2:32" s="504" customFormat="1" ht="15.75" customHeight="1">
      <c r="B1896" s="1036"/>
      <c r="C1896" s="856" t="s">
        <v>203</v>
      </c>
      <c r="D1896" s="1044" t="s">
        <v>669</v>
      </c>
      <c r="E1896" s="845" t="s">
        <v>0</v>
      </c>
      <c r="F1896" s="1027">
        <v>2</v>
      </c>
      <c r="G1896" s="1455"/>
      <c r="H1896" s="1029">
        <f>+G1896*F1896</f>
        <v>0</v>
      </c>
      <c r="I1896" s="509"/>
      <c r="J1896" s="121"/>
      <c r="K1896" s="806"/>
      <c r="L1896" s="509"/>
      <c r="M1896" s="121"/>
      <c r="N1896" s="121"/>
      <c r="O1896" s="511"/>
      <c r="P1896" s="911"/>
      <c r="Q1896" s="911"/>
      <c r="R1896" s="511"/>
      <c r="S1896" s="993"/>
      <c r="T1896" s="993"/>
      <c r="U1896" s="993"/>
      <c r="V1896" s="994"/>
      <c r="W1896" s="509"/>
      <c r="X1896" s="509"/>
      <c r="Y1896" s="509"/>
      <c r="Z1896" s="509"/>
      <c r="AA1896" s="509"/>
      <c r="AB1896" s="509"/>
      <c r="AC1896" s="509"/>
      <c r="AD1896" s="509"/>
    </row>
    <row r="1897" spans="2:32" s="504" customFormat="1" ht="15.75" customHeight="1">
      <c r="B1897" s="837"/>
      <c r="C1897" s="831"/>
      <c r="D1897" s="1052"/>
      <c r="E1897" s="845"/>
      <c r="F1897" s="1027"/>
      <c r="G1897" s="1455"/>
      <c r="H1897" s="1029"/>
      <c r="I1897" s="509"/>
      <c r="J1897" s="121"/>
      <c r="K1897" s="806"/>
      <c r="L1897" s="509"/>
      <c r="M1897" s="121"/>
      <c r="N1897" s="121"/>
      <c r="O1897" s="511"/>
      <c r="P1897" s="911"/>
      <c r="Q1897" s="911"/>
      <c r="R1897" s="511"/>
      <c r="S1897" s="993"/>
      <c r="T1897" s="993"/>
      <c r="U1897" s="993"/>
      <c r="V1897" s="994"/>
      <c r="W1897" s="509"/>
      <c r="X1897" s="509"/>
      <c r="Y1897" s="509"/>
      <c r="Z1897" s="509"/>
      <c r="AA1897" s="509"/>
      <c r="AB1897" s="509"/>
      <c r="AC1897" s="509"/>
      <c r="AD1897" s="509"/>
    </row>
    <row r="1898" spans="2:32" s="504" customFormat="1" ht="15.75" customHeight="1">
      <c r="B1898" s="837" t="s">
        <v>594</v>
      </c>
      <c r="C1898" s="831"/>
      <c r="D1898" s="1052" t="s">
        <v>424</v>
      </c>
      <c r="E1898" s="845"/>
      <c r="F1898" s="1027"/>
      <c r="G1898" s="1455"/>
      <c r="H1898" s="1034"/>
      <c r="I1898" s="509"/>
      <c r="J1898" s="121"/>
      <c r="K1898" s="806"/>
      <c r="L1898" s="509"/>
      <c r="M1898" s="121"/>
      <c r="N1898" s="121"/>
      <c r="O1898" s="511"/>
      <c r="P1898" s="911"/>
      <c r="Q1898" s="911"/>
      <c r="R1898" s="511"/>
      <c r="S1898" s="993"/>
      <c r="T1898" s="993"/>
      <c r="U1898" s="993"/>
      <c r="V1898" s="994"/>
      <c r="W1898" s="509"/>
      <c r="X1898" s="509"/>
      <c r="Y1898" s="509"/>
      <c r="Z1898" s="509"/>
      <c r="AA1898" s="509"/>
      <c r="AB1898" s="509"/>
      <c r="AC1898" s="509"/>
      <c r="AD1898" s="509"/>
    </row>
    <row r="1899" spans="2:32" s="504" customFormat="1" ht="15.75" customHeight="1">
      <c r="B1899" s="853"/>
      <c r="C1899" s="856" t="s">
        <v>39</v>
      </c>
      <c r="D1899" s="1044" t="s">
        <v>671</v>
      </c>
      <c r="E1899" s="845" t="s">
        <v>639</v>
      </c>
      <c r="F1899" s="1027">
        <v>29</v>
      </c>
      <c r="G1899" s="1455"/>
      <c r="H1899" s="1029">
        <f>+G1899*F1899</f>
        <v>0</v>
      </c>
      <c r="I1899" s="509"/>
      <c r="J1899" s="121"/>
      <c r="K1899" s="806"/>
      <c r="L1899" s="509"/>
      <c r="M1899" s="121"/>
      <c r="N1899" s="121"/>
      <c r="O1899" s="511"/>
      <c r="P1899" s="911"/>
      <c r="Q1899" s="911"/>
      <c r="R1899" s="511"/>
      <c r="S1899" s="993"/>
      <c r="T1899" s="993"/>
      <c r="U1899" s="993"/>
      <c r="V1899" s="994"/>
      <c r="W1899" s="509"/>
      <c r="X1899" s="509"/>
      <c r="Y1899" s="509"/>
      <c r="Z1899" s="509"/>
      <c r="AA1899" s="509"/>
      <c r="AB1899" s="509"/>
      <c r="AC1899" s="509"/>
      <c r="AD1899" s="509"/>
    </row>
    <row r="1900" spans="2:32" s="504" customFormat="1" ht="15.75" customHeight="1">
      <c r="B1900" s="1042"/>
      <c r="C1900" s="1041"/>
      <c r="D1900" s="1051"/>
      <c r="E1900" s="845"/>
      <c r="F1900" s="1027"/>
      <c r="G1900" s="1455"/>
      <c r="H1900" s="1029"/>
      <c r="I1900" s="509"/>
      <c r="J1900" s="121"/>
      <c r="K1900" s="806"/>
      <c r="L1900" s="509"/>
      <c r="M1900" s="121"/>
      <c r="N1900" s="121"/>
      <c r="O1900" s="511"/>
      <c r="P1900" s="911"/>
      <c r="Q1900" s="911"/>
      <c r="R1900" s="511"/>
      <c r="S1900" s="993"/>
      <c r="T1900" s="993"/>
      <c r="U1900" s="993"/>
      <c r="V1900" s="994"/>
      <c r="W1900" s="509"/>
      <c r="X1900" s="509"/>
      <c r="Y1900" s="509"/>
      <c r="Z1900" s="509"/>
      <c r="AA1900" s="509"/>
      <c r="AB1900" s="509"/>
      <c r="AC1900" s="509"/>
      <c r="AD1900" s="509"/>
      <c r="AE1900" s="509"/>
      <c r="AF1900" s="509"/>
    </row>
    <row r="1901" spans="2:32" s="679" customFormat="1" ht="15.75" customHeight="1">
      <c r="B1901" s="1050">
        <f>B1887+0.1</f>
        <v>2.2999999999999998</v>
      </c>
      <c r="C1901" s="862"/>
      <c r="D1901" s="1048" t="s">
        <v>672</v>
      </c>
      <c r="E1901" s="1047"/>
      <c r="F1901" s="1027"/>
      <c r="G1901" s="1457"/>
      <c r="H1901" s="1037">
        <f>SUBTOTAL(9,H1902:H1909)</f>
        <v>0</v>
      </c>
      <c r="I1901" s="526"/>
      <c r="J1901" s="787"/>
      <c r="K1901" s="806"/>
      <c r="L1901" s="526"/>
      <c r="M1901" s="121"/>
      <c r="N1901" s="121"/>
      <c r="O1901" s="260"/>
      <c r="P1901" s="913"/>
      <c r="Q1901" s="913"/>
      <c r="R1901" s="260"/>
      <c r="S1901" s="999"/>
      <c r="T1901" s="999"/>
      <c r="U1901" s="999"/>
      <c r="V1901" s="1000"/>
      <c r="W1901" s="526"/>
      <c r="X1901" s="526"/>
      <c r="Y1901" s="526"/>
      <c r="Z1901" s="526"/>
      <c r="AA1901" s="526"/>
      <c r="AB1901" s="526"/>
      <c r="AC1901" s="526"/>
      <c r="AD1901" s="526"/>
    </row>
    <row r="1902" spans="2:32" s="504" customFormat="1" ht="15.75" customHeight="1">
      <c r="B1902" s="837" t="s">
        <v>502</v>
      </c>
      <c r="C1902" s="831"/>
      <c r="D1902" s="1035" t="s">
        <v>420</v>
      </c>
      <c r="E1902" s="845"/>
      <c r="F1902" s="1027"/>
      <c r="G1902" s="1455"/>
      <c r="H1902" s="1034"/>
      <c r="I1902" s="509"/>
      <c r="J1902" s="121"/>
      <c r="K1902" s="806"/>
      <c r="L1902" s="509"/>
      <c r="M1902" s="121"/>
      <c r="N1902" s="121"/>
      <c r="O1902" s="510"/>
      <c r="P1902" s="911"/>
      <c r="Q1902" s="911"/>
      <c r="R1902" s="511"/>
      <c r="S1902" s="993"/>
      <c r="T1902" s="993"/>
      <c r="U1902" s="993"/>
      <c r="V1902" s="994"/>
      <c r="W1902" s="509"/>
      <c r="X1902" s="509"/>
      <c r="Y1902" s="509"/>
      <c r="Z1902" s="509"/>
      <c r="AA1902" s="509"/>
      <c r="AB1902" s="509"/>
      <c r="AC1902" s="509"/>
      <c r="AD1902" s="509"/>
      <c r="AE1902" s="509"/>
      <c r="AF1902" s="509"/>
    </row>
    <row r="1903" spans="2:32" s="504" customFormat="1" ht="15.75" customHeight="1">
      <c r="B1903" s="853"/>
      <c r="C1903" s="856" t="s">
        <v>39</v>
      </c>
      <c r="D1903" s="1035" t="s">
        <v>673</v>
      </c>
      <c r="E1903" s="845" t="s">
        <v>0</v>
      </c>
      <c r="F1903" s="1027">
        <v>1</v>
      </c>
      <c r="G1903" s="1455"/>
      <c r="H1903" s="1029">
        <f>+G1903*F1903</f>
        <v>0</v>
      </c>
      <c r="I1903" s="509"/>
      <c r="J1903" s="121"/>
      <c r="K1903" s="806"/>
      <c r="L1903" s="509"/>
      <c r="M1903" s="121"/>
      <c r="N1903" s="121"/>
      <c r="O1903" s="510"/>
      <c r="P1903" s="911"/>
      <c r="Q1903" s="911"/>
      <c r="R1903" s="511"/>
      <c r="S1903" s="993"/>
      <c r="T1903" s="993"/>
      <c r="U1903" s="993"/>
      <c r="V1903" s="994"/>
      <c r="W1903" s="509"/>
      <c r="X1903" s="509"/>
      <c r="Y1903" s="509"/>
      <c r="Z1903" s="509"/>
      <c r="AA1903" s="509"/>
      <c r="AB1903" s="509"/>
      <c r="AC1903" s="509"/>
      <c r="AD1903" s="509"/>
      <c r="AE1903" s="509"/>
      <c r="AF1903" s="509"/>
    </row>
    <row r="1904" spans="2:32" s="504" customFormat="1" ht="15.75" customHeight="1">
      <c r="B1904" s="853"/>
      <c r="C1904" s="856" t="s">
        <v>35</v>
      </c>
      <c r="D1904" s="1035" t="s">
        <v>722</v>
      </c>
      <c r="E1904" s="845" t="s">
        <v>0</v>
      </c>
      <c r="F1904" s="1027">
        <v>1</v>
      </c>
      <c r="G1904" s="1455"/>
      <c r="H1904" s="1029">
        <f>+G1904*F1904</f>
        <v>0</v>
      </c>
      <c r="I1904" s="509"/>
      <c r="J1904" s="121"/>
      <c r="K1904" s="806"/>
      <c r="L1904" s="509"/>
      <c r="M1904" s="121"/>
      <c r="N1904" s="121"/>
      <c r="O1904" s="510"/>
      <c r="P1904" s="911"/>
      <c r="Q1904" s="911"/>
      <c r="R1904" s="511"/>
      <c r="S1904" s="993"/>
      <c r="T1904" s="993"/>
      <c r="U1904" s="993"/>
      <c r="V1904" s="994"/>
      <c r="W1904" s="509"/>
      <c r="X1904" s="509"/>
      <c r="Y1904" s="509"/>
      <c r="Z1904" s="509"/>
      <c r="AA1904" s="509"/>
      <c r="AB1904" s="509"/>
      <c r="AC1904" s="509"/>
      <c r="AD1904" s="509"/>
      <c r="AE1904" s="509"/>
      <c r="AF1904" s="509"/>
    </row>
    <row r="1905" spans="2:32" s="504" customFormat="1" ht="15.75" customHeight="1">
      <c r="B1905" s="1036"/>
      <c r="C1905" s="856" t="s">
        <v>203</v>
      </c>
      <c r="D1905" s="1035" t="s">
        <v>723</v>
      </c>
      <c r="E1905" s="845" t="s">
        <v>5</v>
      </c>
      <c r="F1905" s="1027">
        <v>1</v>
      </c>
      <c r="G1905" s="1455"/>
      <c r="H1905" s="1029">
        <f>+G1905*F1905</f>
        <v>0</v>
      </c>
      <c r="I1905" s="509"/>
      <c r="J1905" s="121"/>
      <c r="K1905" s="806"/>
      <c r="L1905" s="509"/>
      <c r="M1905" s="121"/>
      <c r="N1905" s="121"/>
      <c r="O1905" s="510"/>
      <c r="P1905" s="911"/>
      <c r="Q1905" s="911"/>
      <c r="R1905" s="511"/>
      <c r="S1905" s="993"/>
      <c r="T1905" s="993"/>
      <c r="U1905" s="993"/>
      <c r="V1905" s="994"/>
      <c r="W1905" s="509"/>
      <c r="X1905" s="509"/>
      <c r="Y1905" s="509"/>
      <c r="Z1905" s="509"/>
      <c r="AA1905" s="509"/>
      <c r="AB1905" s="509"/>
      <c r="AC1905" s="509"/>
      <c r="AD1905" s="509"/>
      <c r="AE1905" s="509"/>
      <c r="AF1905" s="509"/>
    </row>
    <row r="1906" spans="2:32" s="504" customFormat="1" ht="15.75" customHeight="1">
      <c r="B1906" s="1045"/>
      <c r="C1906" s="831"/>
      <c r="D1906" s="1035"/>
      <c r="E1906" s="845"/>
      <c r="F1906" s="1027"/>
      <c r="G1906" s="1455"/>
      <c r="H1906" s="1029"/>
      <c r="I1906" s="509"/>
      <c r="J1906" s="121"/>
      <c r="K1906" s="806"/>
      <c r="L1906" s="509"/>
      <c r="M1906" s="121"/>
      <c r="N1906" s="121"/>
      <c r="O1906" s="510"/>
      <c r="P1906" s="911"/>
      <c r="Q1906" s="911"/>
      <c r="R1906" s="511"/>
      <c r="S1906" s="993"/>
      <c r="T1906" s="993"/>
      <c r="U1906" s="993"/>
      <c r="V1906" s="994"/>
      <c r="W1906" s="509"/>
      <c r="X1906" s="509"/>
      <c r="Y1906" s="509"/>
      <c r="Z1906" s="509"/>
      <c r="AA1906" s="509"/>
      <c r="AB1906" s="509"/>
      <c r="AC1906" s="509"/>
      <c r="AD1906" s="509"/>
      <c r="AE1906" s="509"/>
      <c r="AF1906" s="509"/>
    </row>
    <row r="1907" spans="2:32" s="504" customFormat="1" ht="15.75" customHeight="1">
      <c r="B1907" s="837" t="s">
        <v>503</v>
      </c>
      <c r="C1907" s="831"/>
      <c r="D1907" s="1035" t="s">
        <v>424</v>
      </c>
      <c r="E1907" s="845"/>
      <c r="F1907" s="1027"/>
      <c r="G1907" s="1455"/>
      <c r="H1907" s="1034"/>
      <c r="I1907" s="509"/>
      <c r="J1907" s="121"/>
      <c r="K1907" s="806"/>
      <c r="L1907" s="509"/>
      <c r="M1907" s="121"/>
      <c r="N1907" s="121"/>
      <c r="O1907" s="510"/>
      <c r="P1907" s="911"/>
      <c r="Q1907" s="911"/>
      <c r="R1907" s="511"/>
      <c r="S1907" s="993"/>
      <c r="T1907" s="993"/>
      <c r="U1907" s="993"/>
      <c r="V1907" s="994"/>
      <c r="W1907" s="509"/>
      <c r="X1907" s="509"/>
      <c r="Y1907" s="509"/>
      <c r="Z1907" s="509"/>
      <c r="AA1907" s="509"/>
      <c r="AB1907" s="509"/>
      <c r="AC1907" s="509"/>
      <c r="AD1907" s="509"/>
      <c r="AE1907" s="509"/>
      <c r="AF1907" s="509"/>
    </row>
    <row r="1908" spans="2:32" s="504" customFormat="1" ht="15.75" customHeight="1">
      <c r="B1908" s="853"/>
      <c r="C1908" s="856" t="s">
        <v>39</v>
      </c>
      <c r="D1908" s="1044" t="s">
        <v>678</v>
      </c>
      <c r="E1908" s="845" t="s">
        <v>639</v>
      </c>
      <c r="F1908" s="1027">
        <v>1</v>
      </c>
      <c r="G1908" s="1455"/>
      <c r="H1908" s="1029">
        <f>+G1908*F1908</f>
        <v>0</v>
      </c>
      <c r="I1908" s="509"/>
      <c r="J1908" s="121"/>
      <c r="K1908" s="806"/>
      <c r="L1908" s="509"/>
      <c r="M1908" s="121"/>
      <c r="N1908" s="121"/>
      <c r="O1908" s="510"/>
      <c r="P1908" s="911"/>
      <c r="Q1908" s="911"/>
      <c r="R1908" s="511"/>
      <c r="S1908" s="993"/>
      <c r="T1908" s="993"/>
      <c r="U1908" s="993"/>
      <c r="V1908" s="994"/>
      <c r="W1908" s="509"/>
      <c r="X1908" s="509"/>
      <c r="Y1908" s="509"/>
      <c r="Z1908" s="509"/>
      <c r="AA1908" s="509"/>
      <c r="AB1908" s="509"/>
      <c r="AC1908" s="509"/>
      <c r="AD1908" s="509"/>
      <c r="AE1908" s="509"/>
      <c r="AF1908" s="509"/>
    </row>
    <row r="1909" spans="2:32" s="564" customFormat="1" ht="38.25">
      <c r="B1909" s="853"/>
      <c r="C1909" s="856" t="s">
        <v>35</v>
      </c>
      <c r="D1909" s="1032" t="s">
        <v>745</v>
      </c>
      <c r="E1909" s="1031" t="s">
        <v>12</v>
      </c>
      <c r="F1909" s="1030">
        <v>32.03</v>
      </c>
      <c r="G1909" s="1455"/>
      <c r="H1909" s="1029">
        <f>+G1909*F1909</f>
        <v>0</v>
      </c>
      <c r="I1909" s="568"/>
      <c r="J1909" s="786"/>
      <c r="K1909" s="806"/>
      <c r="L1909" s="568"/>
      <c r="M1909" s="786"/>
      <c r="N1909" s="786"/>
      <c r="O1909" s="569"/>
      <c r="P1909" s="912"/>
      <c r="Q1909" s="912"/>
      <c r="R1909" s="569"/>
      <c r="S1909" s="1003"/>
      <c r="T1909" s="1003"/>
      <c r="U1909" s="1003"/>
      <c r="V1909" s="1004"/>
      <c r="W1909" s="568"/>
      <c r="X1909" s="568"/>
      <c r="Y1909" s="568"/>
      <c r="Z1909" s="568"/>
      <c r="AA1909" s="568"/>
      <c r="AB1909" s="568"/>
      <c r="AC1909" s="568"/>
      <c r="AD1909" s="568"/>
    </row>
    <row r="1910" spans="2:32" s="504" customFormat="1" ht="15.75" customHeight="1">
      <c r="B1910" s="1042"/>
      <c r="C1910" s="1041"/>
      <c r="D1910" s="1035"/>
      <c r="E1910" s="845"/>
      <c r="F1910" s="1030"/>
      <c r="G1910" s="1455"/>
      <c r="H1910" s="1029"/>
      <c r="I1910" s="509"/>
      <c r="J1910" s="121"/>
      <c r="K1910" s="806"/>
      <c r="L1910" s="509"/>
      <c r="M1910" s="121"/>
      <c r="N1910" s="121"/>
      <c r="O1910" s="510"/>
      <c r="P1910" s="911"/>
      <c r="Q1910" s="911"/>
      <c r="R1910" s="511"/>
      <c r="S1910" s="993"/>
      <c r="T1910" s="993"/>
      <c r="U1910" s="993"/>
      <c r="V1910" s="994"/>
      <c r="W1910" s="509"/>
      <c r="X1910" s="509"/>
      <c r="Y1910" s="509"/>
      <c r="Z1910" s="509"/>
      <c r="AA1910" s="509"/>
      <c r="AB1910" s="509"/>
      <c r="AC1910" s="509"/>
      <c r="AD1910" s="509"/>
    </row>
    <row r="1911" spans="2:32" s="679" customFormat="1" ht="15.75" customHeight="1">
      <c r="B1911" s="1040">
        <f>B1901+0.1</f>
        <v>2.4</v>
      </c>
      <c r="C1911" s="1049"/>
      <c r="D1911" s="1048" t="s">
        <v>680</v>
      </c>
      <c r="E1911" s="1047"/>
      <c r="F1911" s="1027"/>
      <c r="G1911" s="1457"/>
      <c r="H1911" s="1037">
        <f>SUBTOTAL(9,H1912:H1919)</f>
        <v>0</v>
      </c>
      <c r="I1911" s="526"/>
      <c r="J1911" s="787"/>
      <c r="K1911" s="806"/>
      <c r="L1911" s="526"/>
      <c r="M1911" s="121"/>
      <c r="N1911" s="121"/>
      <c r="O1911" s="260"/>
      <c r="P1911" s="913"/>
      <c r="Q1911" s="913"/>
      <c r="R1911" s="260"/>
      <c r="S1911" s="999"/>
      <c r="T1911" s="999"/>
      <c r="U1911" s="999"/>
      <c r="V1911" s="1000"/>
      <c r="W1911" s="526"/>
      <c r="X1911" s="526"/>
      <c r="Y1911" s="526"/>
      <c r="Z1911" s="526"/>
      <c r="AA1911" s="526"/>
      <c r="AB1911" s="526"/>
      <c r="AC1911" s="526"/>
      <c r="AD1911" s="526"/>
    </row>
    <row r="1912" spans="2:32" s="504" customFormat="1" ht="15.75" customHeight="1">
      <c r="B1912" s="837" t="s">
        <v>573</v>
      </c>
      <c r="C1912" s="1015"/>
      <c r="D1912" s="1035" t="s">
        <v>420</v>
      </c>
      <c r="E1912" s="845"/>
      <c r="F1912" s="1027"/>
      <c r="G1912" s="1455"/>
      <c r="H1912" s="1034"/>
      <c r="I1912" s="509"/>
      <c r="J1912" s="121"/>
      <c r="K1912" s="806"/>
      <c r="L1912" s="509"/>
      <c r="M1912" s="121"/>
      <c r="N1912" s="121"/>
      <c r="O1912" s="511"/>
      <c r="P1912" s="911"/>
      <c r="Q1912" s="911"/>
      <c r="R1912" s="511"/>
      <c r="S1912" s="993"/>
      <c r="T1912" s="993"/>
      <c r="U1912" s="993"/>
      <c r="V1912" s="994"/>
      <c r="W1912" s="509"/>
      <c r="X1912" s="509"/>
      <c r="Y1912" s="509"/>
      <c r="Z1912" s="509"/>
      <c r="AA1912" s="509"/>
      <c r="AB1912" s="509"/>
      <c r="AC1912" s="509"/>
      <c r="AD1912" s="509"/>
      <c r="AE1912" s="509"/>
      <c r="AF1912" s="509"/>
    </row>
    <row r="1913" spans="2:32" s="504" customFormat="1" ht="15.75" customHeight="1">
      <c r="B1913" s="853"/>
      <c r="C1913" s="856" t="s">
        <v>39</v>
      </c>
      <c r="D1913" s="1035" t="s">
        <v>681</v>
      </c>
      <c r="E1913" s="845" t="s">
        <v>0</v>
      </c>
      <c r="F1913" s="1027">
        <v>1</v>
      </c>
      <c r="G1913" s="1455"/>
      <c r="H1913" s="1029">
        <f>+G1913*F1913</f>
        <v>0</v>
      </c>
      <c r="I1913" s="509"/>
      <c r="J1913" s="121"/>
      <c r="K1913" s="806"/>
      <c r="L1913" s="509"/>
      <c r="M1913" s="121"/>
      <c r="N1913" s="121"/>
      <c r="O1913" s="510"/>
      <c r="P1913" s="911"/>
      <c r="Q1913" s="911"/>
      <c r="R1913" s="511"/>
      <c r="S1913" s="993"/>
      <c r="T1913" s="993"/>
      <c r="U1913" s="993"/>
      <c r="V1913" s="994"/>
      <c r="W1913" s="509"/>
      <c r="X1913" s="509"/>
      <c r="Y1913" s="509"/>
      <c r="Z1913" s="509"/>
      <c r="AA1913" s="509"/>
      <c r="AB1913" s="509"/>
      <c r="AC1913" s="509"/>
      <c r="AD1913" s="509"/>
      <c r="AE1913" s="509"/>
      <c r="AF1913" s="509"/>
    </row>
    <row r="1914" spans="2:32" s="504" customFormat="1" ht="15.75" customHeight="1">
      <c r="B1914" s="853"/>
      <c r="C1914" s="856" t="s">
        <v>35</v>
      </c>
      <c r="D1914" s="1035" t="s">
        <v>683</v>
      </c>
      <c r="E1914" s="845" t="s">
        <v>0</v>
      </c>
      <c r="F1914" s="1027">
        <v>1</v>
      </c>
      <c r="G1914" s="1455"/>
      <c r="H1914" s="1029">
        <f>+G1914*F1914</f>
        <v>0</v>
      </c>
      <c r="I1914" s="509"/>
      <c r="J1914" s="121"/>
      <c r="K1914" s="806"/>
      <c r="L1914" s="509"/>
      <c r="M1914" s="121"/>
      <c r="N1914" s="121"/>
      <c r="O1914" s="510"/>
      <c r="P1914" s="911"/>
      <c r="Q1914" s="911"/>
      <c r="R1914" s="511"/>
      <c r="S1914" s="993"/>
      <c r="T1914" s="993"/>
      <c r="U1914" s="993"/>
      <c r="V1914" s="994"/>
      <c r="W1914" s="509"/>
      <c r="X1914" s="509"/>
      <c r="Y1914" s="509"/>
      <c r="Z1914" s="509"/>
      <c r="AA1914" s="509"/>
      <c r="AB1914" s="509"/>
      <c r="AC1914" s="509"/>
      <c r="AD1914" s="509"/>
      <c r="AE1914" s="509"/>
      <c r="AF1914" s="509"/>
    </row>
    <row r="1915" spans="2:32" s="504" customFormat="1" ht="15.75" customHeight="1">
      <c r="B1915" s="1036"/>
      <c r="C1915" s="856" t="s">
        <v>203</v>
      </c>
      <c r="D1915" s="1035" t="s">
        <v>761</v>
      </c>
      <c r="E1915" s="845" t="s">
        <v>5</v>
      </c>
      <c r="F1915" s="1027">
        <v>1</v>
      </c>
      <c r="G1915" s="1455"/>
      <c r="H1915" s="1029">
        <f>+G1915*F1915</f>
        <v>0</v>
      </c>
      <c r="I1915" s="509"/>
      <c r="J1915" s="121"/>
      <c r="K1915" s="806"/>
      <c r="L1915" s="509"/>
      <c r="M1915" s="121"/>
      <c r="N1915" s="121"/>
      <c r="O1915" s="510"/>
      <c r="P1915" s="911"/>
      <c r="Q1915" s="911"/>
      <c r="R1915" s="511"/>
      <c r="S1915" s="993"/>
      <c r="T1915" s="993"/>
      <c r="U1915" s="993"/>
      <c r="V1915" s="994"/>
      <c r="W1915" s="509"/>
      <c r="X1915" s="509"/>
      <c r="Y1915" s="509"/>
      <c r="Z1915" s="509"/>
      <c r="AA1915" s="509"/>
      <c r="AB1915" s="509"/>
      <c r="AC1915" s="509"/>
      <c r="AD1915" s="509"/>
      <c r="AE1915" s="509"/>
      <c r="AF1915" s="509"/>
    </row>
    <row r="1916" spans="2:32" s="504" customFormat="1" ht="15.75" customHeight="1">
      <c r="B1916" s="1045"/>
      <c r="C1916" s="831"/>
      <c r="D1916" s="1035"/>
      <c r="E1916" s="845"/>
      <c r="F1916" s="1027"/>
      <c r="G1916" s="1455"/>
      <c r="H1916" s="1029"/>
      <c r="I1916" s="509"/>
      <c r="J1916" s="121"/>
      <c r="K1916" s="806"/>
      <c r="L1916" s="509"/>
      <c r="M1916" s="121"/>
      <c r="N1916" s="121"/>
      <c r="O1916" s="510"/>
      <c r="P1916" s="911"/>
      <c r="Q1916" s="911"/>
      <c r="R1916" s="511"/>
      <c r="S1916" s="993"/>
      <c r="T1916" s="993"/>
      <c r="U1916" s="993"/>
      <c r="V1916" s="994"/>
      <c r="W1916" s="509"/>
      <c r="X1916" s="509"/>
      <c r="Y1916" s="509"/>
      <c r="Z1916" s="509"/>
      <c r="AA1916" s="509"/>
      <c r="AB1916" s="509"/>
      <c r="AC1916" s="509"/>
      <c r="AD1916" s="509"/>
      <c r="AE1916" s="509"/>
      <c r="AF1916" s="509"/>
    </row>
    <row r="1917" spans="2:32" s="504" customFormat="1" ht="15.75" customHeight="1">
      <c r="B1917" s="837" t="s">
        <v>576</v>
      </c>
      <c r="C1917" s="831"/>
      <c r="D1917" s="1035" t="s">
        <v>424</v>
      </c>
      <c r="E1917" s="845"/>
      <c r="F1917" s="1027"/>
      <c r="G1917" s="1455"/>
      <c r="H1917" s="1034"/>
      <c r="I1917" s="509"/>
      <c r="J1917" s="121"/>
      <c r="K1917" s="806"/>
      <c r="L1917" s="509"/>
      <c r="M1917" s="121"/>
      <c r="N1917" s="121"/>
      <c r="O1917" s="510"/>
      <c r="P1917" s="911"/>
      <c r="Q1917" s="911"/>
      <c r="R1917" s="511"/>
      <c r="S1917" s="993"/>
      <c r="T1917" s="993"/>
      <c r="U1917" s="993"/>
      <c r="V1917" s="994"/>
      <c r="W1917" s="509"/>
      <c r="X1917" s="509"/>
      <c r="Y1917" s="509"/>
      <c r="Z1917" s="509"/>
      <c r="AA1917" s="509"/>
      <c r="AB1917" s="509"/>
      <c r="AC1917" s="509"/>
      <c r="AD1917" s="509"/>
      <c r="AE1917" s="509"/>
      <c r="AF1917" s="509"/>
    </row>
    <row r="1918" spans="2:32" s="504" customFormat="1" ht="15.75" customHeight="1">
      <c r="B1918" s="853"/>
      <c r="C1918" s="856" t="s">
        <v>39</v>
      </c>
      <c r="D1918" s="1044" t="s">
        <v>688</v>
      </c>
      <c r="E1918" s="845" t="s">
        <v>639</v>
      </c>
      <c r="F1918" s="1027">
        <v>1</v>
      </c>
      <c r="G1918" s="1455"/>
      <c r="H1918" s="1029">
        <f>+G1918*F1918</f>
        <v>0</v>
      </c>
      <c r="I1918" s="509"/>
      <c r="J1918" s="121"/>
      <c r="K1918" s="806"/>
      <c r="L1918" s="509"/>
      <c r="M1918" s="121"/>
      <c r="N1918" s="121"/>
      <c r="O1918" s="510"/>
      <c r="P1918" s="911"/>
      <c r="Q1918" s="911"/>
      <c r="R1918" s="511"/>
      <c r="S1918" s="993"/>
      <c r="T1918" s="993"/>
      <c r="U1918" s="993"/>
      <c r="V1918" s="994"/>
      <c r="W1918" s="509"/>
      <c r="X1918" s="509"/>
      <c r="Y1918" s="509"/>
      <c r="Z1918" s="509"/>
      <c r="AA1918" s="509"/>
      <c r="AB1918" s="509"/>
      <c r="AC1918" s="509"/>
      <c r="AD1918" s="509"/>
      <c r="AE1918" s="509"/>
      <c r="AF1918" s="509"/>
    </row>
    <row r="1919" spans="2:32" s="564" customFormat="1" ht="38.25">
      <c r="B1919" s="853"/>
      <c r="C1919" s="856" t="s">
        <v>35</v>
      </c>
      <c r="D1919" s="1043" t="s">
        <v>762</v>
      </c>
      <c r="E1919" s="1031" t="s">
        <v>12</v>
      </c>
      <c r="F1919" s="1030">
        <v>31</v>
      </c>
      <c r="G1919" s="1455"/>
      <c r="H1919" s="1029">
        <f>+G1919*F1919</f>
        <v>0</v>
      </c>
      <c r="I1919" s="568"/>
      <c r="J1919" s="786"/>
      <c r="K1919" s="806"/>
      <c r="L1919" s="568"/>
      <c r="M1919" s="786"/>
      <c r="N1919" s="786"/>
      <c r="O1919" s="598"/>
      <c r="P1919" s="912"/>
      <c r="Q1919" s="912"/>
      <c r="R1919" s="569"/>
      <c r="S1919" s="1003"/>
      <c r="T1919" s="1003"/>
      <c r="U1919" s="1003"/>
      <c r="V1919" s="1004"/>
      <c r="W1919" s="568"/>
      <c r="X1919" s="568"/>
      <c r="Y1919" s="568"/>
      <c r="Z1919" s="568"/>
      <c r="AA1919" s="568"/>
      <c r="AB1919" s="568"/>
      <c r="AC1919" s="568"/>
      <c r="AD1919" s="568"/>
      <c r="AE1919" s="568"/>
      <c r="AF1919" s="568"/>
    </row>
    <row r="1920" spans="2:32" s="504" customFormat="1" ht="15.75" customHeight="1">
      <c r="B1920" s="1042"/>
      <c r="C1920" s="1041"/>
      <c r="D1920" s="1035"/>
      <c r="E1920" s="845"/>
      <c r="F1920" s="1027"/>
      <c r="G1920" s="1455"/>
      <c r="H1920" s="1029"/>
      <c r="I1920" s="509"/>
      <c r="J1920" s="121"/>
      <c r="K1920" s="806"/>
      <c r="L1920" s="509"/>
      <c r="M1920" s="121"/>
      <c r="N1920" s="121"/>
      <c r="O1920" s="510"/>
      <c r="P1920" s="911"/>
      <c r="Q1920" s="911"/>
      <c r="R1920" s="511"/>
      <c r="S1920" s="993"/>
      <c r="T1920" s="993"/>
      <c r="U1920" s="993"/>
      <c r="V1920" s="994"/>
      <c r="W1920" s="509"/>
      <c r="X1920" s="509"/>
      <c r="Y1920" s="509"/>
      <c r="Z1920" s="509"/>
      <c r="AA1920" s="509"/>
      <c r="AB1920" s="509"/>
      <c r="AC1920" s="509"/>
      <c r="AD1920" s="509"/>
      <c r="AE1920" s="509"/>
      <c r="AF1920" s="509"/>
    </row>
    <row r="1921" spans="1:32" s="509" customFormat="1" ht="15.75" customHeight="1">
      <c r="B1921" s="1040">
        <f>B1911+0.1</f>
        <v>2.5</v>
      </c>
      <c r="C1921" s="1039"/>
      <c r="D1921" s="1038" t="s">
        <v>428</v>
      </c>
      <c r="E1921" s="845"/>
      <c r="F1921" s="1027"/>
      <c r="G1921" s="1455"/>
      <c r="H1921" s="1037">
        <f>SUBTOTAL(9,H1922:H1930)</f>
        <v>0</v>
      </c>
      <c r="J1921" s="121"/>
      <c r="K1921" s="806"/>
      <c r="M1921" s="121"/>
      <c r="N1921" s="121"/>
      <c r="O1921" s="510"/>
      <c r="P1921" s="911"/>
      <c r="Q1921" s="911"/>
      <c r="R1921" s="511"/>
      <c r="S1921" s="993"/>
      <c r="T1921" s="993"/>
      <c r="U1921" s="993"/>
      <c r="V1921" s="994"/>
    </row>
    <row r="1922" spans="1:32" s="504" customFormat="1" ht="15.75" customHeight="1">
      <c r="B1922" s="837" t="s">
        <v>689</v>
      </c>
      <c r="C1922" s="831"/>
      <c r="D1922" s="1035" t="s">
        <v>420</v>
      </c>
      <c r="E1922" s="845"/>
      <c r="F1922" s="1027"/>
      <c r="G1922" s="1455"/>
      <c r="H1922" s="1034"/>
      <c r="I1922" s="509"/>
      <c r="J1922" s="121"/>
      <c r="K1922" s="806"/>
      <c r="L1922" s="509"/>
      <c r="M1922" s="121"/>
      <c r="N1922" s="121"/>
      <c r="O1922" s="510"/>
      <c r="P1922" s="911"/>
      <c r="Q1922" s="911"/>
      <c r="R1922" s="511"/>
      <c r="S1922" s="993"/>
      <c r="T1922" s="993"/>
      <c r="U1922" s="993"/>
      <c r="V1922" s="994"/>
      <c r="W1922" s="509"/>
      <c r="X1922" s="509"/>
      <c r="Y1922" s="509"/>
      <c r="Z1922" s="509"/>
      <c r="AA1922" s="509"/>
      <c r="AB1922" s="509"/>
      <c r="AC1922" s="509"/>
      <c r="AD1922" s="509"/>
      <c r="AE1922" s="509"/>
      <c r="AF1922" s="509"/>
    </row>
    <row r="1923" spans="1:32" s="504" customFormat="1" ht="15.75" customHeight="1">
      <c r="B1923" s="853"/>
      <c r="C1923" s="856" t="s">
        <v>39</v>
      </c>
      <c r="D1923" s="1035" t="s">
        <v>429</v>
      </c>
      <c r="E1923" s="845" t="s">
        <v>0</v>
      </c>
      <c r="F1923" s="1027">
        <v>2</v>
      </c>
      <c r="G1923" s="1455"/>
      <c r="H1923" s="1029">
        <f>+G1923*F1923</f>
        <v>0</v>
      </c>
      <c r="I1923" s="509"/>
      <c r="J1923" s="121"/>
      <c r="K1923" s="806"/>
      <c r="L1923" s="509"/>
      <c r="M1923" s="121"/>
      <c r="N1923" s="121"/>
      <c r="O1923" s="510"/>
      <c r="P1923" s="911"/>
      <c r="Q1923" s="911"/>
      <c r="R1923" s="511"/>
      <c r="S1923" s="993"/>
      <c r="T1923" s="993"/>
      <c r="U1923" s="993"/>
      <c r="V1923" s="994"/>
      <c r="W1923" s="509"/>
      <c r="X1923" s="509"/>
      <c r="Y1923" s="509"/>
      <c r="Z1923" s="509"/>
      <c r="AA1923" s="509"/>
      <c r="AB1923" s="509"/>
      <c r="AC1923" s="509"/>
      <c r="AD1923" s="509"/>
      <c r="AE1923" s="509"/>
      <c r="AF1923" s="509"/>
    </row>
    <row r="1924" spans="1:32" s="504" customFormat="1" ht="15.75" customHeight="1">
      <c r="B1924" s="853"/>
      <c r="C1924" s="856" t="s">
        <v>35</v>
      </c>
      <c r="D1924" s="1035" t="s">
        <v>691</v>
      </c>
      <c r="E1924" s="845" t="s">
        <v>0</v>
      </c>
      <c r="F1924" s="1027">
        <v>5</v>
      </c>
      <c r="G1924" s="1455"/>
      <c r="H1924" s="1029">
        <f>+G1924*F1924</f>
        <v>0</v>
      </c>
      <c r="I1924" s="509"/>
      <c r="J1924" s="121"/>
      <c r="K1924" s="806"/>
      <c r="L1924" s="509"/>
      <c r="M1924" s="121"/>
      <c r="N1924" s="121"/>
      <c r="O1924" s="510"/>
      <c r="P1924" s="911"/>
      <c r="Q1924" s="911"/>
      <c r="R1924" s="511"/>
      <c r="S1924" s="993"/>
      <c r="T1924" s="993"/>
      <c r="U1924" s="993"/>
      <c r="V1924" s="994"/>
      <c r="W1924" s="509"/>
      <c r="X1924" s="509"/>
      <c r="Y1924" s="509"/>
      <c r="Z1924" s="509"/>
      <c r="AA1924" s="509"/>
      <c r="AB1924" s="509"/>
      <c r="AC1924" s="509"/>
      <c r="AD1924" s="509"/>
      <c r="AE1924" s="509"/>
      <c r="AF1924" s="509"/>
    </row>
    <row r="1925" spans="1:32" s="504" customFormat="1" ht="15.75" customHeight="1">
      <c r="B1925" s="1036"/>
      <c r="C1925" s="856" t="s">
        <v>203</v>
      </c>
      <c r="D1925" s="1035" t="s">
        <v>747</v>
      </c>
      <c r="E1925" s="845" t="s">
        <v>5</v>
      </c>
      <c r="F1925" s="1027">
        <v>1</v>
      </c>
      <c r="G1925" s="1455"/>
      <c r="H1925" s="1029">
        <f>+G1925*F1925</f>
        <v>0</v>
      </c>
      <c r="I1925" s="509"/>
      <c r="J1925" s="121"/>
      <c r="K1925" s="806"/>
      <c r="L1925" s="509"/>
      <c r="M1925" s="121"/>
      <c r="N1925" s="121"/>
      <c r="O1925" s="510"/>
      <c r="P1925" s="911"/>
      <c r="Q1925" s="911"/>
      <c r="R1925" s="511"/>
      <c r="S1925" s="993"/>
      <c r="T1925" s="993"/>
      <c r="U1925" s="993"/>
      <c r="V1925" s="994"/>
      <c r="W1925" s="509"/>
      <c r="X1925" s="509"/>
      <c r="Y1925" s="509"/>
      <c r="Z1925" s="509"/>
      <c r="AA1925" s="509"/>
      <c r="AB1925" s="509"/>
      <c r="AC1925" s="509"/>
      <c r="AD1925" s="509"/>
      <c r="AE1925" s="509"/>
      <c r="AF1925" s="509"/>
    </row>
    <row r="1926" spans="1:32" s="504" customFormat="1" ht="15.75" customHeight="1">
      <c r="B1926" s="1619"/>
      <c r="C1926" s="1577"/>
      <c r="D1926" s="1620"/>
      <c r="E1926" s="1621"/>
      <c r="F1926" s="1622"/>
      <c r="G1926" s="1616"/>
      <c r="H1926" s="1616"/>
      <c r="I1926" s="509"/>
      <c r="J1926" s="121"/>
      <c r="K1926" s="806"/>
      <c r="L1926" s="509"/>
      <c r="M1926" s="121"/>
      <c r="N1926" s="121"/>
      <c r="O1926" s="510"/>
      <c r="P1926" s="911"/>
      <c r="Q1926" s="911"/>
      <c r="R1926" s="511"/>
      <c r="S1926" s="993"/>
      <c r="T1926" s="993"/>
      <c r="U1926" s="993"/>
      <c r="V1926" s="994"/>
      <c r="W1926" s="509"/>
      <c r="X1926" s="509"/>
      <c r="Y1926" s="509"/>
      <c r="Z1926" s="509"/>
      <c r="AA1926" s="509"/>
      <c r="AB1926" s="509"/>
      <c r="AC1926" s="509"/>
      <c r="AD1926" s="509"/>
      <c r="AE1926" s="509"/>
      <c r="AF1926" s="509"/>
    </row>
    <row r="1927" spans="1:32" s="504" customFormat="1" ht="15.75" customHeight="1">
      <c r="B1927" s="853"/>
      <c r="C1927" s="831"/>
      <c r="D1927" s="1035"/>
      <c r="E1927" s="845"/>
      <c r="F1927" s="1027"/>
      <c r="G1927" s="1455"/>
      <c r="H1927" s="1029"/>
      <c r="I1927" s="509"/>
      <c r="J1927" s="121"/>
      <c r="K1927" s="806"/>
      <c r="L1927" s="509"/>
      <c r="M1927" s="121"/>
      <c r="N1927" s="121"/>
      <c r="O1927" s="510"/>
      <c r="P1927" s="911"/>
      <c r="Q1927" s="911"/>
      <c r="R1927" s="511"/>
      <c r="S1927" s="993"/>
      <c r="T1927" s="993"/>
      <c r="U1927" s="993"/>
      <c r="V1927" s="994"/>
      <c r="W1927" s="509"/>
      <c r="X1927" s="509"/>
      <c r="Y1927" s="509"/>
      <c r="Z1927" s="509"/>
      <c r="AA1927" s="509"/>
      <c r="AB1927" s="509"/>
      <c r="AC1927" s="509"/>
      <c r="AD1927" s="509"/>
      <c r="AE1927" s="509"/>
      <c r="AF1927" s="509"/>
    </row>
    <row r="1928" spans="1:32" s="504" customFormat="1" ht="15.75" customHeight="1">
      <c r="B1928" s="837" t="s">
        <v>705</v>
      </c>
      <c r="C1928" s="831"/>
      <c r="D1928" s="1035" t="s">
        <v>424</v>
      </c>
      <c r="E1928" s="845"/>
      <c r="F1928" s="1027"/>
      <c r="G1928" s="1455"/>
      <c r="H1928" s="1034"/>
      <c r="I1928" s="509"/>
      <c r="J1928" s="121"/>
      <c r="K1928" s="806"/>
      <c r="L1928" s="509"/>
      <c r="M1928" s="121"/>
      <c r="N1928" s="121"/>
      <c r="O1928" s="510"/>
      <c r="P1928" s="911"/>
      <c r="Q1928" s="911"/>
      <c r="R1928" s="511"/>
      <c r="S1928" s="993"/>
      <c r="T1928" s="993"/>
      <c r="U1928" s="993"/>
      <c r="V1928" s="994"/>
      <c r="W1928" s="509"/>
      <c r="X1928" s="509"/>
      <c r="Y1928" s="509"/>
      <c r="Z1928" s="509"/>
      <c r="AA1928" s="509"/>
      <c r="AB1928" s="509"/>
      <c r="AC1928" s="509"/>
      <c r="AD1928" s="509"/>
      <c r="AE1928" s="509"/>
      <c r="AF1928" s="509"/>
    </row>
    <row r="1929" spans="1:32" s="504" customFormat="1" ht="15.75" customHeight="1">
      <c r="B1929" s="853"/>
      <c r="C1929" s="856" t="s">
        <v>39</v>
      </c>
      <c r="D1929" s="1033" t="s">
        <v>706</v>
      </c>
      <c r="E1929" s="845" t="s">
        <v>639</v>
      </c>
      <c r="F1929" s="1027">
        <v>7</v>
      </c>
      <c r="G1929" s="1455"/>
      <c r="H1929" s="1029">
        <f>+G1929*F1929</f>
        <v>0</v>
      </c>
      <c r="I1929" s="509"/>
      <c r="J1929" s="121"/>
      <c r="K1929" s="806"/>
      <c r="L1929" s="509"/>
      <c r="M1929" s="121"/>
      <c r="N1929" s="121"/>
      <c r="O1929" s="510"/>
      <c r="P1929" s="911"/>
      <c r="Q1929" s="911"/>
      <c r="R1929" s="511"/>
      <c r="S1929" s="993"/>
      <c r="T1929" s="993"/>
      <c r="U1929" s="993"/>
      <c r="V1929" s="994"/>
      <c r="W1929" s="509"/>
      <c r="X1929" s="509"/>
      <c r="Y1929" s="509"/>
      <c r="Z1929" s="509"/>
      <c r="AA1929" s="509"/>
      <c r="AB1929" s="509"/>
      <c r="AC1929" s="509"/>
      <c r="AD1929" s="509"/>
      <c r="AE1929" s="509"/>
      <c r="AF1929" s="509"/>
    </row>
    <row r="1930" spans="1:32" s="564" customFormat="1" ht="25.5">
      <c r="B1930" s="853"/>
      <c r="C1930" s="856" t="s">
        <v>35</v>
      </c>
      <c r="D1930" s="1032" t="s">
        <v>763</v>
      </c>
      <c r="E1930" s="1031" t="s">
        <v>12</v>
      </c>
      <c r="F1930" s="1030">
        <v>32.56</v>
      </c>
      <c r="G1930" s="1455"/>
      <c r="H1930" s="1029">
        <f>+G1930*F1930</f>
        <v>0</v>
      </c>
      <c r="I1930" s="568"/>
      <c r="J1930" s="786"/>
      <c r="K1930" s="806"/>
      <c r="L1930" s="568"/>
      <c r="M1930" s="786"/>
      <c r="N1930" s="786"/>
      <c r="O1930" s="598"/>
      <c r="P1930" s="912"/>
      <c r="Q1930" s="912"/>
      <c r="R1930" s="569"/>
      <c r="S1930" s="1003"/>
      <c r="T1930" s="1003"/>
      <c r="U1930" s="1003"/>
      <c r="V1930" s="1004"/>
      <c r="W1930" s="568"/>
      <c r="X1930" s="568"/>
      <c r="Y1930" s="568"/>
      <c r="Z1930" s="568"/>
      <c r="AA1930" s="568"/>
      <c r="AB1930" s="568"/>
      <c r="AC1930" s="568"/>
      <c r="AD1930" s="568"/>
      <c r="AE1930" s="568"/>
      <c r="AF1930" s="568"/>
    </row>
    <row r="1931" spans="1:32" s="504" customFormat="1" ht="15.75" customHeight="1">
      <c r="B1931" s="854"/>
      <c r="C1931" s="862"/>
      <c r="D1931" s="1028"/>
      <c r="E1931" s="845"/>
      <c r="F1931" s="1027"/>
      <c r="G1931" s="1460"/>
      <c r="H1931" s="1026"/>
      <c r="I1931" s="509"/>
      <c r="J1931" s="121"/>
      <c r="K1931" s="806"/>
      <c r="L1931" s="509"/>
      <c r="M1931" s="121"/>
      <c r="N1931" s="121"/>
      <c r="O1931" s="511"/>
      <c r="P1931" s="911"/>
      <c r="Q1931" s="911"/>
      <c r="R1931" s="511"/>
      <c r="S1931" s="993"/>
      <c r="T1931" s="993"/>
      <c r="U1931" s="993"/>
      <c r="V1931" s="994"/>
      <c r="W1931" s="509"/>
      <c r="X1931" s="509"/>
      <c r="Y1931" s="509"/>
      <c r="Z1931" s="509"/>
      <c r="AA1931" s="509"/>
      <c r="AB1931" s="509"/>
      <c r="AC1931" s="509"/>
      <c r="AD1931" s="509"/>
      <c r="AE1931" s="509"/>
      <c r="AF1931" s="509"/>
    </row>
    <row r="1932" spans="1:32" s="504" customFormat="1" ht="15" customHeight="1">
      <c r="B1932" s="697"/>
      <c r="C1932" s="800"/>
      <c r="D1932" s="535"/>
      <c r="E1932" s="512"/>
      <c r="F1932" s="596"/>
      <c r="G1932" s="1460"/>
      <c r="H1932" s="581"/>
      <c r="I1932" s="511"/>
      <c r="J1932" s="43"/>
      <c r="K1932" s="806"/>
      <c r="L1932" s="511"/>
      <c r="M1932" s="121"/>
      <c r="N1932" s="121"/>
      <c r="O1932" s="509"/>
      <c r="P1932" s="121"/>
      <c r="Q1932" s="121"/>
      <c r="R1932" s="509"/>
      <c r="S1932" s="994"/>
      <c r="T1932" s="994"/>
      <c r="U1932" s="994"/>
      <c r="V1932" s="994"/>
      <c r="W1932" s="509"/>
      <c r="X1932" s="509"/>
    </row>
    <row r="1933" spans="1:32" ht="15" customHeight="1">
      <c r="B1933" s="439"/>
      <c r="C1933" s="440"/>
      <c r="D1933" s="441"/>
      <c r="E1933" s="442"/>
      <c r="F1933" s="443"/>
      <c r="G1933" s="1442"/>
      <c r="H1933" s="446"/>
      <c r="J1933" s="777"/>
      <c r="K1933" s="806"/>
    </row>
    <row r="1934" spans="1:32" s="8" customFormat="1" ht="15" customHeight="1">
      <c r="A1934" s="4"/>
      <c r="B1934" s="223"/>
      <c r="C1934" s="224"/>
      <c r="D1934" s="225"/>
      <c r="E1934" s="226"/>
      <c r="F1934" s="227"/>
      <c r="G1934" s="1461"/>
      <c r="H1934" s="229"/>
      <c r="I1934" s="5"/>
      <c r="J1934" s="43"/>
      <c r="K1934" s="784"/>
      <c r="M1934" s="123"/>
      <c r="N1934" s="123"/>
      <c r="P1934" s="902"/>
      <c r="Q1934" s="902"/>
      <c r="S1934" s="976"/>
      <c r="T1934" s="976"/>
      <c r="U1934" s="976"/>
      <c r="V1934" s="976"/>
    </row>
  </sheetData>
  <mergeCells count="2">
    <mergeCell ref="B5:H5"/>
    <mergeCell ref="B7:H7"/>
  </mergeCells>
  <printOptions horizontalCentered="1"/>
  <pageMargins left="0" right="0" top="0.5" bottom="0.5" header="0.31496062992126" footer="0.31496062992126"/>
  <pageSetup paperSize="9" scale="90" orientation="portrait" horizontalDpi="300" verticalDpi="300" r:id="rId1"/>
  <headerFooter>
    <oddFooter xml:space="preserve">&amp;R&amp;"Arial,Regular"&amp;9&amp;P from &amp;N             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7"/>
  <sheetViews>
    <sheetView view="pageBreakPreview" topLeftCell="A13" zoomScaleSheetLayoutView="100" workbookViewId="0">
      <selection activeCell="D14" sqref="D14"/>
    </sheetView>
  </sheetViews>
  <sheetFormatPr defaultRowHeight="15"/>
  <cols>
    <col min="1" max="1" width="3.5703125" style="42" customWidth="1"/>
    <col min="2" max="2" width="5.5703125" style="44" customWidth="1"/>
    <col min="3" max="3" width="3.140625" style="109" customWidth="1"/>
    <col min="4" max="4" width="45.7109375" style="45" customWidth="1"/>
    <col min="5" max="5" width="6" style="114" customWidth="1"/>
    <col min="6" max="6" width="9.28515625" style="194" customWidth="1"/>
    <col min="7" max="7" width="13" style="205" customWidth="1"/>
    <col min="8" max="8" width="15.42578125" style="205" customWidth="1"/>
    <col min="9" max="9" width="1.85546875" style="42" customWidth="1"/>
    <col min="10" max="10" width="18.28515625" style="42" customWidth="1"/>
    <col min="11" max="11" width="12.28515625" style="42" bestFit="1" customWidth="1"/>
    <col min="12" max="12" width="16.140625" style="42" customWidth="1"/>
    <col min="13" max="16384" width="9.140625" style="42"/>
  </cols>
  <sheetData>
    <row r="1" spans="1:22" s="240" customFormat="1" ht="15" customHeight="1">
      <c r="B1" s="241"/>
      <c r="C1" s="790"/>
      <c r="D1" s="241"/>
      <c r="E1" s="241"/>
      <c r="F1" s="241"/>
      <c r="G1" s="1011"/>
      <c r="H1" s="241"/>
      <c r="I1" s="241"/>
      <c r="J1" s="241"/>
    </row>
    <row r="2" spans="1:22" s="1424" customFormat="1" ht="21" customHeight="1">
      <c r="A2" s="1422"/>
      <c r="B2" s="1422"/>
      <c r="C2" s="1422"/>
      <c r="D2" s="1422"/>
      <c r="E2" s="1423" t="s">
        <v>1025</v>
      </c>
      <c r="G2" s="1462"/>
      <c r="H2" s="1422"/>
      <c r="I2" s="1422"/>
      <c r="J2" s="1422"/>
    </row>
    <row r="3" spans="1:22" s="1424" customFormat="1" ht="21" customHeight="1">
      <c r="A3" s="1422"/>
      <c r="B3" s="1422"/>
      <c r="C3" s="1422"/>
      <c r="D3" s="1422"/>
      <c r="E3" s="1423" t="s">
        <v>146</v>
      </c>
      <c r="G3" s="1462"/>
      <c r="H3" s="1422"/>
      <c r="I3" s="1422"/>
      <c r="J3" s="1422"/>
    </row>
    <row r="4" spans="1:22" s="1426" customFormat="1" ht="17.25" customHeight="1">
      <c r="A4" s="1425"/>
      <c r="B4" s="1425"/>
      <c r="C4" s="1425"/>
      <c r="D4" s="1425"/>
      <c r="E4" s="1425"/>
      <c r="F4" s="1425"/>
      <c r="G4" s="1462"/>
      <c r="H4" s="1425"/>
      <c r="I4" s="1425"/>
      <c r="J4" s="1425"/>
    </row>
    <row r="5" spans="1:22" s="242" customFormat="1" ht="25.5" customHeight="1">
      <c r="B5" s="1672" t="s">
        <v>1048</v>
      </c>
      <c r="C5" s="1673"/>
      <c r="D5" s="1673"/>
      <c r="E5" s="1673"/>
      <c r="F5" s="1673"/>
      <c r="G5" s="1673"/>
      <c r="H5" s="1673"/>
    </row>
    <row r="6" spans="1:22" s="240" customFormat="1" ht="5.0999999999999996" customHeight="1">
      <c r="B6" s="241"/>
      <c r="C6" s="790"/>
      <c r="D6" s="241"/>
      <c r="E6" s="241"/>
      <c r="F6" s="241"/>
      <c r="G6" s="1011"/>
      <c r="H6" s="241"/>
    </row>
    <row r="7" spans="1:22" s="456" customFormat="1" ht="20.100000000000001" customHeight="1">
      <c r="B7" s="1668" t="s">
        <v>152</v>
      </c>
      <c r="C7" s="1669"/>
      <c r="D7" s="1669"/>
      <c r="E7" s="1669"/>
      <c r="F7" s="1669"/>
      <c r="G7" s="1669"/>
      <c r="H7" s="1669"/>
      <c r="I7" s="457"/>
      <c r="J7" s="458"/>
      <c r="K7" s="458"/>
      <c r="L7" s="458"/>
      <c r="M7" s="458"/>
      <c r="N7" s="457"/>
      <c r="O7" s="457"/>
      <c r="P7" s="457"/>
      <c r="Q7" s="457"/>
      <c r="R7" s="457"/>
      <c r="S7" s="457"/>
      <c r="T7" s="457"/>
      <c r="U7" s="457"/>
      <c r="V7" s="457"/>
    </row>
    <row r="8" spans="1:22" s="242" customFormat="1" ht="15" customHeight="1">
      <c r="B8" s="244"/>
      <c r="C8" s="244"/>
      <c r="D8" s="244"/>
      <c r="E8" s="244"/>
      <c r="F8" s="244"/>
      <c r="G8" s="1012"/>
      <c r="H8" s="291" t="str">
        <f>Recap!E8</f>
        <v>revG - 06/08/2018</v>
      </c>
    </row>
    <row r="9" spans="1:22" s="21" customFormat="1" ht="9" customHeight="1">
      <c r="B9" s="233"/>
      <c r="C9" s="234"/>
      <c r="D9" s="235"/>
      <c r="E9" s="236"/>
      <c r="F9" s="237"/>
      <c r="G9" s="238"/>
      <c r="H9" s="239"/>
      <c r="I9" s="23"/>
    </row>
    <row r="10" spans="1:22" s="21" customFormat="1">
      <c r="B10" s="24"/>
      <c r="C10" s="48"/>
      <c r="D10" s="25"/>
      <c r="E10" s="110"/>
      <c r="F10" s="171"/>
      <c r="G10" s="195"/>
      <c r="H10" s="196"/>
      <c r="I10" s="26"/>
    </row>
    <row r="11" spans="1:22" s="31" customFormat="1" ht="15.75">
      <c r="B11" s="27" t="s">
        <v>92</v>
      </c>
      <c r="C11" s="49"/>
      <c r="D11" s="28" t="s">
        <v>26</v>
      </c>
      <c r="E11" s="29" t="s">
        <v>27</v>
      </c>
      <c r="F11" s="172" t="s">
        <v>93</v>
      </c>
      <c r="G11" s="197" t="s">
        <v>94</v>
      </c>
      <c r="H11" s="197" t="s">
        <v>25</v>
      </c>
      <c r="I11" s="30"/>
      <c r="K11" s="243"/>
    </row>
    <row r="12" spans="1:22" s="22" customFormat="1">
      <c r="B12" s="32" t="s">
        <v>92</v>
      </c>
      <c r="C12" s="47"/>
      <c r="D12" s="33" t="s">
        <v>95</v>
      </c>
      <c r="E12" s="34" t="s">
        <v>96</v>
      </c>
      <c r="F12" s="173" t="s">
        <v>97</v>
      </c>
      <c r="G12" s="198" t="s">
        <v>98</v>
      </c>
      <c r="H12" s="198" t="s">
        <v>99</v>
      </c>
      <c r="I12" s="35"/>
    </row>
    <row r="13" spans="1:22" s="21" customFormat="1" ht="15.75" thickBot="1">
      <c r="B13" s="36"/>
      <c r="C13" s="50"/>
      <c r="D13" s="37"/>
      <c r="E13" s="111"/>
      <c r="F13" s="174"/>
      <c r="G13" s="199" t="s">
        <v>100</v>
      </c>
      <c r="H13" s="200" t="s">
        <v>100</v>
      </c>
      <c r="I13" s="38"/>
    </row>
    <row r="14" spans="1:22" s="40" customFormat="1" ht="15" customHeight="1" thickTop="1">
      <c r="B14" s="56"/>
      <c r="C14" s="107"/>
      <c r="D14" s="57"/>
      <c r="E14" s="112"/>
      <c r="F14" s="175"/>
      <c r="G14" s="201"/>
      <c r="H14" s="201"/>
      <c r="I14" s="39"/>
    </row>
    <row r="15" spans="1:22" s="8" customFormat="1" ht="20.100000000000001" customHeight="1">
      <c r="A15" s="4"/>
      <c r="B15" s="58"/>
      <c r="C15" s="59"/>
      <c r="D15" s="60" t="s">
        <v>51</v>
      </c>
      <c r="E15" s="61"/>
      <c r="F15" s="176"/>
      <c r="G15" s="69"/>
      <c r="H15" s="70"/>
      <c r="I15" s="5"/>
      <c r="J15" s="5"/>
    </row>
    <row r="16" spans="1:22" s="8" customFormat="1" ht="20.100000000000001" customHeight="1">
      <c r="A16" s="4"/>
      <c r="B16" s="62"/>
      <c r="C16" s="63"/>
      <c r="D16" s="64" t="s">
        <v>152</v>
      </c>
      <c r="E16" s="65"/>
      <c r="F16" s="177"/>
      <c r="G16" s="66"/>
      <c r="H16" s="67">
        <f>SUBTOTAL(9,H20:H197)</f>
        <v>0</v>
      </c>
      <c r="I16" s="5"/>
      <c r="J16" s="230"/>
    </row>
    <row r="17" spans="1:25" s="8" customFormat="1" ht="6.75" customHeight="1">
      <c r="A17" s="4"/>
      <c r="B17" s="58"/>
      <c r="C17" s="59"/>
      <c r="D17" s="68"/>
      <c r="E17" s="61"/>
      <c r="F17" s="176"/>
      <c r="G17" s="69"/>
      <c r="H17" s="70"/>
      <c r="I17" s="5"/>
      <c r="J17" s="41"/>
    </row>
    <row r="18" spans="1:25" s="11" customFormat="1" ht="20.100000000000001" customHeight="1">
      <c r="A18" s="9"/>
      <c r="B18" s="71"/>
      <c r="C18" s="59"/>
      <c r="D18" s="72" t="s">
        <v>52</v>
      </c>
      <c r="E18" s="73"/>
      <c r="F18" s="178"/>
      <c r="G18" s="93">
        <f>H16/F19</f>
        <v>0</v>
      </c>
      <c r="H18" s="74"/>
      <c r="I18" s="10"/>
      <c r="J18" s="230"/>
    </row>
    <row r="19" spans="1:25" s="11" customFormat="1" ht="20.100000000000001" customHeight="1">
      <c r="A19" s="9"/>
      <c r="B19" s="71"/>
      <c r="C19" s="59"/>
      <c r="D19" s="72" t="s">
        <v>53</v>
      </c>
      <c r="E19" s="73"/>
      <c r="F19" s="182">
        <v>459.33</v>
      </c>
      <c r="G19" s="202"/>
      <c r="H19" s="74"/>
      <c r="I19" s="10"/>
      <c r="J19" s="231"/>
    </row>
    <row r="20" spans="1:25" s="12" customFormat="1" ht="15" customHeight="1">
      <c r="B20" s="58"/>
      <c r="C20" s="59"/>
      <c r="D20" s="302"/>
      <c r="E20" s="87"/>
      <c r="F20" s="182"/>
      <c r="G20" s="303"/>
      <c r="H20" s="70"/>
      <c r="I20" s="13"/>
      <c r="J20" s="41"/>
      <c r="K20" s="13"/>
    </row>
    <row r="21" spans="1:25" s="8" customFormat="1" ht="19.5" customHeight="1">
      <c r="A21" s="4"/>
      <c r="B21" s="432"/>
      <c r="C21" s="433"/>
      <c r="D21" s="64" t="s">
        <v>148</v>
      </c>
      <c r="E21" s="435"/>
      <c r="F21" s="436"/>
      <c r="G21" s="437"/>
      <c r="H21" s="438">
        <f>SUBTOTAL(9,H22:H78)</f>
        <v>0</v>
      </c>
      <c r="I21" s="5"/>
      <c r="J21" s="41"/>
    </row>
    <row r="22" spans="1:25" s="355" customFormat="1" ht="12.75">
      <c r="A22" s="342"/>
      <c r="B22" s="351"/>
      <c r="C22" s="838"/>
      <c r="D22" s="352" t="s">
        <v>819</v>
      </c>
      <c r="E22" s="353"/>
      <c r="F22" s="412"/>
      <c r="G22" s="352"/>
      <c r="H22" s="413">
        <f>SUBTOTAL(9,H23:H57)</f>
        <v>0</v>
      </c>
      <c r="I22" s="354"/>
      <c r="J22" s="17"/>
      <c r="L22" s="415"/>
      <c r="M22" s="411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</row>
    <row r="23" spans="1:25" s="355" customFormat="1" ht="12.75">
      <c r="A23" s="14"/>
      <c r="B23" s="357">
        <v>1</v>
      </c>
      <c r="C23" s="358"/>
      <c r="D23" s="145" t="s">
        <v>198</v>
      </c>
      <c r="E23" s="359"/>
      <c r="F23" s="360"/>
      <c r="G23" s="377"/>
      <c r="H23" s="416">
        <f>SUBTOTAL(9,H24:H33)</f>
        <v>0</v>
      </c>
      <c r="I23" s="15"/>
      <c r="J23" s="414"/>
      <c r="K23" s="375"/>
      <c r="L23" s="415"/>
      <c r="M23" s="411"/>
    </row>
    <row r="24" spans="1:25" s="355" customFormat="1" ht="12.75">
      <c r="A24" s="342"/>
      <c r="B24" s="367">
        <v>1.1000000000000001</v>
      </c>
      <c r="C24" s="637"/>
      <c r="D24" s="138" t="s">
        <v>200</v>
      </c>
      <c r="E24" s="327"/>
      <c r="F24" s="338"/>
      <c r="G24" s="368"/>
      <c r="H24" s="417">
        <f>SUBTOTAL(9,H25:H30)</f>
        <v>0</v>
      </c>
      <c r="I24" s="354"/>
      <c r="J24" s="17"/>
      <c r="L24" s="415"/>
      <c r="M24" s="411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</row>
    <row r="25" spans="1:25" s="355" customFormat="1" ht="25.5">
      <c r="A25" s="14"/>
      <c r="B25" s="362"/>
      <c r="C25" s="363"/>
      <c r="D25" s="364" t="s">
        <v>199</v>
      </c>
      <c r="E25" s="327"/>
      <c r="F25" s="365"/>
      <c r="G25" s="366"/>
      <c r="H25" s="345"/>
      <c r="I25" s="15"/>
      <c r="J25" s="414"/>
      <c r="K25" s="418"/>
      <c r="L25" s="415"/>
      <c r="M25" s="411"/>
    </row>
    <row r="26" spans="1:25" s="355" customFormat="1" ht="12.75">
      <c r="A26" s="342"/>
      <c r="B26" s="370"/>
      <c r="C26" s="791" t="s">
        <v>39</v>
      </c>
      <c r="D26" s="371" t="s">
        <v>201</v>
      </c>
      <c r="E26" s="327" t="s">
        <v>14</v>
      </c>
      <c r="F26" s="338">
        <v>796.7</v>
      </c>
      <c r="G26" s="368"/>
      <c r="H26" s="419">
        <f>F26*G26</f>
        <v>0</v>
      </c>
      <c r="I26" s="354"/>
      <c r="J26" s="17"/>
      <c r="L26" s="415"/>
      <c r="M26" s="411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</row>
    <row r="27" spans="1:25" s="355" customFormat="1" ht="12.75">
      <c r="A27" s="342"/>
      <c r="B27" s="370"/>
      <c r="C27" s="791" t="s">
        <v>35</v>
      </c>
      <c r="D27" s="371" t="s">
        <v>202</v>
      </c>
      <c r="E27" s="327" t="s">
        <v>14</v>
      </c>
      <c r="F27" s="338">
        <v>532.88</v>
      </c>
      <c r="G27" s="368"/>
      <c r="H27" s="419">
        <f>F27*G27</f>
        <v>0</v>
      </c>
      <c r="I27" s="354"/>
      <c r="J27" s="17"/>
      <c r="K27" s="418"/>
      <c r="L27" s="415"/>
      <c r="M27" s="411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</row>
    <row r="28" spans="1:25" s="355" customFormat="1" ht="12.75">
      <c r="A28" s="342"/>
      <c r="B28" s="370"/>
      <c r="C28" s="791" t="s">
        <v>203</v>
      </c>
      <c r="D28" s="371" t="s">
        <v>204</v>
      </c>
      <c r="E28" s="327" t="s">
        <v>14</v>
      </c>
      <c r="F28" s="338">
        <v>263.82</v>
      </c>
      <c r="G28" s="368"/>
      <c r="H28" s="419">
        <f>F28*G28</f>
        <v>0</v>
      </c>
      <c r="I28" s="354"/>
      <c r="J28" s="17"/>
      <c r="K28" s="418"/>
      <c r="L28" s="415"/>
      <c r="M28" s="411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</row>
    <row r="29" spans="1:25" s="355" customFormat="1" ht="12.75">
      <c r="A29" s="342"/>
      <c r="B29" s="370"/>
      <c r="C29" s="791" t="s">
        <v>40</v>
      </c>
      <c r="D29" s="371" t="s">
        <v>205</v>
      </c>
      <c r="E29" s="327" t="s">
        <v>14</v>
      </c>
      <c r="F29" s="338">
        <v>59.54</v>
      </c>
      <c r="G29" s="368"/>
      <c r="H29" s="419">
        <f>F29*G29</f>
        <v>0</v>
      </c>
      <c r="I29" s="354"/>
      <c r="J29" s="17"/>
      <c r="K29" s="418"/>
      <c r="L29" s="415"/>
      <c r="M29" s="411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</row>
    <row r="30" spans="1:25" s="355" customFormat="1" ht="12.75">
      <c r="A30" s="342"/>
      <c r="B30" s="370"/>
      <c r="C30" s="792"/>
      <c r="D30" s="371"/>
      <c r="E30" s="327"/>
      <c r="F30" s="338"/>
      <c r="G30" s="368"/>
      <c r="H30" s="419"/>
      <c r="I30" s="354"/>
      <c r="J30" s="17"/>
      <c r="K30" s="418"/>
      <c r="L30" s="415"/>
      <c r="M30" s="411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</row>
    <row r="31" spans="1:25" s="355" customFormat="1" ht="12.75">
      <c r="A31" s="14"/>
      <c r="B31" s="367">
        <v>1.2</v>
      </c>
      <c r="C31" s="793"/>
      <c r="D31" s="161" t="s">
        <v>206</v>
      </c>
      <c r="E31" s="327"/>
      <c r="F31" s="328"/>
      <c r="G31" s="368"/>
      <c r="H31" s="417">
        <f>SUBTOTAL(9,H32:H33)</f>
        <v>0</v>
      </c>
      <c r="I31" s="15"/>
      <c r="J31" s="414"/>
      <c r="K31" s="418"/>
      <c r="L31" s="415"/>
      <c r="M31" s="411"/>
    </row>
    <row r="32" spans="1:25" s="355" customFormat="1" ht="12.75">
      <c r="A32" s="342"/>
      <c r="B32" s="370"/>
      <c r="C32" s="791" t="s">
        <v>39</v>
      </c>
      <c r="D32" s="373" t="s">
        <v>985</v>
      </c>
      <c r="E32" s="327" t="s">
        <v>14</v>
      </c>
      <c r="F32" s="338">
        <v>75.599999999999994</v>
      </c>
      <c r="G32" s="368"/>
      <c r="H32" s="419">
        <f>F32*G32</f>
        <v>0</v>
      </c>
      <c r="I32" s="354"/>
      <c r="J32" s="17"/>
      <c r="L32" s="415"/>
      <c r="M32" s="411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</row>
    <row r="33" spans="1:25" s="355" customFormat="1" ht="12.75">
      <c r="A33" s="342"/>
      <c r="B33" s="370"/>
      <c r="C33" s="792"/>
      <c r="D33" s="371"/>
      <c r="E33" s="327"/>
      <c r="F33" s="338"/>
      <c r="G33" s="368"/>
      <c r="H33" s="419"/>
      <c r="I33" s="354"/>
      <c r="J33" s="17"/>
      <c r="K33" s="420"/>
      <c r="L33" s="415"/>
      <c r="M33" s="411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</row>
    <row r="34" spans="1:25" s="355" customFormat="1" ht="12.75">
      <c r="A34" s="14"/>
      <c r="B34" s="376">
        <v>2</v>
      </c>
      <c r="C34" s="144"/>
      <c r="D34" s="145" t="s">
        <v>23</v>
      </c>
      <c r="E34" s="359"/>
      <c r="F34" s="360"/>
      <c r="G34" s="377"/>
      <c r="H34" s="416">
        <f>SUBTOTAL(9,H35:H57)</f>
        <v>0</v>
      </c>
      <c r="I34" s="15"/>
      <c r="J34" s="414"/>
      <c r="K34" s="375"/>
      <c r="L34" s="415"/>
      <c r="M34" s="411"/>
    </row>
    <row r="35" spans="1:25" s="379" customFormat="1" ht="12.75">
      <c r="B35" s="367">
        <v>2.1</v>
      </c>
      <c r="C35" s="794"/>
      <c r="D35" s="138" t="s">
        <v>209</v>
      </c>
      <c r="E35" s="380"/>
      <c r="F35" s="380"/>
      <c r="G35" s="381"/>
      <c r="H35" s="421">
        <f>SUBTOTAL(9,H36:H49)</f>
        <v>0</v>
      </c>
      <c r="I35" s="382"/>
      <c r="J35" s="382"/>
      <c r="K35" s="355"/>
      <c r="L35" s="422"/>
      <c r="M35" s="411"/>
    </row>
    <row r="36" spans="1:25" s="355" customFormat="1" ht="12.75">
      <c r="A36" s="342"/>
      <c r="B36" s="367" t="s">
        <v>210</v>
      </c>
      <c r="C36" s="792"/>
      <c r="D36" s="388" t="s">
        <v>228</v>
      </c>
      <c r="E36" s="327"/>
      <c r="F36" s="338"/>
      <c r="G36" s="368"/>
      <c r="H36" s="417"/>
      <c r="I36" s="354"/>
      <c r="J36" s="424"/>
      <c r="K36" s="375"/>
      <c r="L36" s="415"/>
      <c r="M36" s="411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</row>
    <row r="37" spans="1:25" s="355" customFormat="1" ht="25.5">
      <c r="A37" s="342"/>
      <c r="B37" s="367"/>
      <c r="C37" s="792"/>
      <c r="D37" s="385" t="s">
        <v>229</v>
      </c>
      <c r="E37" s="327"/>
      <c r="F37" s="338"/>
      <c r="G37" s="368"/>
      <c r="H37" s="369"/>
      <c r="I37" s="354"/>
      <c r="J37" s="424"/>
      <c r="K37" s="375"/>
      <c r="L37" s="415"/>
      <c r="M37" s="411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</row>
    <row r="38" spans="1:25" s="355" customFormat="1" ht="12.75">
      <c r="A38" s="342"/>
      <c r="B38" s="370"/>
      <c r="C38" s="637" t="s">
        <v>39</v>
      </c>
      <c r="D38" s="371" t="s">
        <v>321</v>
      </c>
      <c r="E38" s="327" t="s">
        <v>14</v>
      </c>
      <c r="F38" s="338">
        <v>83.74</v>
      </c>
      <c r="G38" s="368"/>
      <c r="H38" s="419">
        <f>F38*G38</f>
        <v>0</v>
      </c>
      <c r="I38" s="354"/>
      <c r="J38" s="17"/>
      <c r="K38" s="375"/>
      <c r="L38" s="415"/>
      <c r="M38" s="411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</row>
    <row r="39" spans="1:25" s="355" customFormat="1" ht="12.75">
      <c r="A39" s="342"/>
      <c r="B39" s="367" t="s">
        <v>227</v>
      </c>
      <c r="C39" s="792"/>
      <c r="D39" s="388" t="s">
        <v>233</v>
      </c>
      <c r="E39" s="327"/>
      <c r="F39" s="338"/>
      <c r="G39" s="368"/>
      <c r="H39" s="417"/>
      <c r="I39" s="354"/>
      <c r="J39" s="424"/>
      <c r="K39" s="375"/>
      <c r="L39" s="415"/>
      <c r="M39" s="411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</row>
    <row r="40" spans="1:25" s="355" customFormat="1" ht="25.5">
      <c r="A40" s="342"/>
      <c r="B40" s="367"/>
      <c r="C40" s="792"/>
      <c r="D40" s="385" t="s">
        <v>234</v>
      </c>
      <c r="E40" s="327"/>
      <c r="F40" s="338"/>
      <c r="G40" s="368"/>
      <c r="H40" s="369"/>
      <c r="I40" s="354"/>
      <c r="J40" s="424"/>
      <c r="K40" s="375"/>
      <c r="L40" s="415"/>
      <c r="M40" s="411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</row>
    <row r="41" spans="1:25" s="355" customFormat="1" ht="12.75">
      <c r="A41" s="342"/>
      <c r="B41" s="370"/>
      <c r="C41" s="637" t="s">
        <v>39</v>
      </c>
      <c r="D41" s="371" t="s">
        <v>987</v>
      </c>
      <c r="E41" s="327" t="s">
        <v>14</v>
      </c>
      <c r="F41" s="338">
        <v>71.709999999999994</v>
      </c>
      <c r="G41" s="368"/>
      <c r="H41" s="419">
        <f>F41*G41</f>
        <v>0</v>
      </c>
      <c r="I41" s="354"/>
      <c r="J41" s="17"/>
      <c r="K41" s="375"/>
      <c r="L41" s="415"/>
      <c r="M41" s="411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</row>
    <row r="42" spans="1:25" s="355" customFormat="1" ht="12.75">
      <c r="A42" s="342"/>
      <c r="B42" s="370"/>
      <c r="C42" s="637" t="s">
        <v>35</v>
      </c>
      <c r="D42" s="371" t="s">
        <v>322</v>
      </c>
      <c r="E42" s="327" t="s">
        <v>14</v>
      </c>
      <c r="F42" s="338">
        <v>3.64</v>
      </c>
      <c r="G42" s="368"/>
      <c r="H42" s="419">
        <f>F42*G42</f>
        <v>0</v>
      </c>
      <c r="I42" s="354"/>
      <c r="J42" s="17"/>
      <c r="K42" s="375"/>
      <c r="L42" s="415"/>
      <c r="M42" s="411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</row>
    <row r="43" spans="1:25" s="355" customFormat="1" ht="12.75">
      <c r="A43" s="342"/>
      <c r="B43" s="367" t="s">
        <v>232</v>
      </c>
      <c r="C43" s="502"/>
      <c r="D43" s="388" t="s">
        <v>241</v>
      </c>
      <c r="E43" s="389"/>
      <c r="F43" s="338"/>
      <c r="G43" s="368"/>
      <c r="H43" s="419"/>
      <c r="I43" s="354"/>
      <c r="J43" s="17"/>
      <c r="K43" s="375"/>
      <c r="L43" s="415"/>
      <c r="M43" s="411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</row>
    <row r="44" spans="1:25" s="355" customFormat="1" ht="25.5">
      <c r="A44" s="342"/>
      <c r="B44" s="367"/>
      <c r="C44" s="502"/>
      <c r="D44" s="385" t="s">
        <v>242</v>
      </c>
      <c r="E44" s="389"/>
      <c r="F44" s="338"/>
      <c r="G44" s="368"/>
      <c r="H44" s="372"/>
      <c r="I44" s="354"/>
      <c r="J44" s="17"/>
      <c r="K44" s="375"/>
      <c r="L44" s="415"/>
      <c r="M44" s="411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</row>
    <row r="45" spans="1:25" s="355" customFormat="1" ht="12.75">
      <c r="A45" s="342"/>
      <c r="B45" s="370"/>
      <c r="C45" s="637" t="s">
        <v>39</v>
      </c>
      <c r="D45" s="371" t="s">
        <v>986</v>
      </c>
      <c r="E45" s="327" t="s">
        <v>14</v>
      </c>
      <c r="F45" s="338">
        <v>7.57</v>
      </c>
      <c r="G45" s="368"/>
      <c r="H45" s="419">
        <f>F45*G45</f>
        <v>0</v>
      </c>
      <c r="I45" s="354"/>
      <c r="J45" s="17"/>
      <c r="K45" s="375"/>
      <c r="L45" s="415"/>
      <c r="M45" s="411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</row>
    <row r="46" spans="1:25" s="355" customFormat="1" ht="12.75">
      <c r="A46" s="342"/>
      <c r="B46" s="1623"/>
      <c r="C46" s="1577"/>
      <c r="D46" s="1578"/>
      <c r="E46" s="1579"/>
      <c r="F46" s="1580"/>
      <c r="G46" s="1581"/>
      <c r="H46" s="1608"/>
      <c r="I46" s="354"/>
      <c r="J46" s="17"/>
      <c r="K46" s="375"/>
      <c r="L46" s="415"/>
      <c r="M46" s="411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</row>
    <row r="47" spans="1:25" s="355" customFormat="1" ht="12.75">
      <c r="A47" s="342"/>
      <c r="B47" s="367" t="s">
        <v>236</v>
      </c>
      <c r="C47" s="502"/>
      <c r="D47" s="388" t="s">
        <v>323</v>
      </c>
      <c r="E47" s="389"/>
      <c r="F47" s="338"/>
      <c r="G47" s="368"/>
      <c r="H47" s="419"/>
      <c r="I47" s="354"/>
      <c r="J47" s="17"/>
      <c r="K47" s="375"/>
      <c r="L47" s="415"/>
      <c r="M47" s="411"/>
      <c r="N47" s="34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</row>
    <row r="48" spans="1:25" s="355" customFormat="1" ht="25.5">
      <c r="A48" s="342"/>
      <c r="B48" s="367"/>
      <c r="C48" s="792"/>
      <c r="D48" s="385" t="s">
        <v>225</v>
      </c>
      <c r="E48" s="327"/>
      <c r="F48" s="338"/>
      <c r="G48" s="368"/>
      <c r="H48" s="372"/>
      <c r="I48" s="354"/>
      <c r="J48" s="17"/>
      <c r="K48" s="375"/>
      <c r="L48" s="415"/>
      <c r="M48" s="411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</row>
    <row r="49" spans="1:25" s="355" customFormat="1" ht="12.75">
      <c r="A49" s="342"/>
      <c r="B49" s="370"/>
      <c r="C49" s="637" t="s">
        <v>39</v>
      </c>
      <c r="D49" s="371" t="s">
        <v>998</v>
      </c>
      <c r="E49" s="327" t="s">
        <v>14</v>
      </c>
      <c r="F49" s="338">
        <v>30.19</v>
      </c>
      <c r="G49" s="368"/>
      <c r="H49" s="419">
        <f>F49*G49</f>
        <v>0</v>
      </c>
      <c r="I49" s="354"/>
      <c r="J49" s="17"/>
      <c r="K49" s="375"/>
      <c r="L49" s="415"/>
      <c r="M49" s="411"/>
      <c r="N49" s="342"/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</row>
    <row r="50" spans="1:25" s="355" customFormat="1" ht="12.75">
      <c r="A50" s="342"/>
      <c r="B50" s="370"/>
      <c r="C50" s="637" t="s">
        <v>35</v>
      </c>
      <c r="D50" s="371" t="s">
        <v>997</v>
      </c>
      <c r="E50" s="327" t="s">
        <v>14</v>
      </c>
      <c r="F50" s="338">
        <v>1.62</v>
      </c>
      <c r="G50" s="368"/>
      <c r="H50" s="419">
        <f>F50*G50</f>
        <v>0</v>
      </c>
      <c r="I50" s="354"/>
      <c r="J50" s="17"/>
      <c r="K50" s="375"/>
      <c r="L50" s="415"/>
      <c r="M50" s="411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</row>
    <row r="51" spans="1:25" s="355" customFormat="1" ht="12.75">
      <c r="A51" s="342"/>
      <c r="B51" s="367">
        <v>2.2000000000000002</v>
      </c>
      <c r="C51" s="637"/>
      <c r="D51" s="138" t="s">
        <v>270</v>
      </c>
      <c r="E51" s="389"/>
      <c r="F51" s="338"/>
      <c r="G51" s="368"/>
      <c r="H51" s="417">
        <f>SUBTOTAL(9,H52:H55)</f>
        <v>0</v>
      </c>
      <c r="I51" s="354"/>
      <c r="J51" s="17"/>
      <c r="K51" s="375"/>
      <c r="L51" s="415"/>
      <c r="M51" s="411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</row>
    <row r="52" spans="1:25" s="355" customFormat="1" ht="12.75">
      <c r="A52" s="342"/>
      <c r="B52" s="370"/>
      <c r="C52" s="637" t="s">
        <v>39</v>
      </c>
      <c r="D52" s="371" t="s">
        <v>271</v>
      </c>
      <c r="E52" s="327" t="s">
        <v>14</v>
      </c>
      <c r="F52" s="338">
        <v>29.77</v>
      </c>
      <c r="G52" s="368"/>
      <c r="H52" s="419">
        <f>F52*G52</f>
        <v>0</v>
      </c>
      <c r="I52" s="354"/>
      <c r="J52" s="17"/>
      <c r="K52" s="375"/>
      <c r="L52" s="415"/>
      <c r="M52" s="411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</row>
    <row r="53" spans="1:25" s="355" customFormat="1" ht="12.75">
      <c r="A53" s="342"/>
      <c r="B53" s="370"/>
      <c r="C53" s="637" t="s">
        <v>35</v>
      </c>
      <c r="D53" s="371" t="s">
        <v>324</v>
      </c>
      <c r="E53" s="327" t="s">
        <v>12</v>
      </c>
      <c r="F53" s="338">
        <v>36.200000000000003</v>
      </c>
      <c r="G53" s="368"/>
      <c r="H53" s="419">
        <f>F53*G53</f>
        <v>0</v>
      </c>
      <c r="I53" s="354"/>
      <c r="J53" s="17"/>
      <c r="K53" s="375"/>
      <c r="L53" s="415"/>
      <c r="M53" s="411"/>
      <c r="N53" s="342"/>
      <c r="O53" s="342"/>
      <c r="P53" s="342"/>
      <c r="Q53" s="342"/>
      <c r="R53" s="342"/>
      <c r="S53" s="342"/>
      <c r="T53" s="342"/>
      <c r="U53" s="342"/>
      <c r="V53" s="342"/>
      <c r="W53" s="342"/>
      <c r="X53" s="342"/>
      <c r="Y53" s="342"/>
    </row>
    <row r="54" spans="1:25" s="355" customFormat="1" ht="12.75">
      <c r="A54" s="342"/>
      <c r="B54" s="370"/>
      <c r="C54" s="637" t="s">
        <v>203</v>
      </c>
      <c r="D54" s="371" t="s">
        <v>988</v>
      </c>
      <c r="E54" s="327" t="s">
        <v>12</v>
      </c>
      <c r="F54" s="338">
        <v>244.06</v>
      </c>
      <c r="G54" s="368"/>
      <c r="H54" s="419">
        <f>F54*G54</f>
        <v>0</v>
      </c>
      <c r="I54" s="354"/>
      <c r="J54" s="17"/>
      <c r="K54" s="375"/>
      <c r="L54" s="415"/>
      <c r="M54" s="411"/>
      <c r="N54" s="342"/>
      <c r="O54" s="342"/>
      <c r="P54" s="342"/>
      <c r="Q54" s="342"/>
      <c r="R54" s="342"/>
      <c r="S54" s="342"/>
      <c r="T54" s="342"/>
      <c r="U54" s="342"/>
      <c r="V54" s="342"/>
      <c r="W54" s="342"/>
      <c r="X54" s="342"/>
      <c r="Y54" s="342"/>
    </row>
    <row r="55" spans="1:25" s="355" customFormat="1" ht="12.75">
      <c r="A55" s="342"/>
      <c r="B55" s="960"/>
      <c r="C55" s="637" t="s">
        <v>40</v>
      </c>
      <c r="D55" s="961" t="s">
        <v>996</v>
      </c>
      <c r="E55" s="962" t="s">
        <v>14</v>
      </c>
      <c r="F55" s="963">
        <v>8.25</v>
      </c>
      <c r="G55" s="1013"/>
      <c r="H55" s="419">
        <f>F55*G55</f>
        <v>0</v>
      </c>
      <c r="I55" s="354"/>
      <c r="J55" s="17"/>
      <c r="K55" s="375"/>
      <c r="L55" s="415"/>
      <c r="M55" s="411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</row>
    <row r="56" spans="1:25" s="355" customFormat="1" ht="12.75">
      <c r="A56" s="342"/>
      <c r="B56" s="960"/>
      <c r="C56" s="1009"/>
      <c r="D56" s="961"/>
      <c r="E56" s="962"/>
      <c r="F56" s="963"/>
      <c r="G56" s="1013"/>
      <c r="H56" s="1010"/>
      <c r="I56" s="354"/>
      <c r="J56" s="17"/>
      <c r="K56" s="375"/>
      <c r="L56" s="415"/>
      <c r="M56" s="411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</row>
    <row r="57" spans="1:25" s="355" customFormat="1" ht="12.75">
      <c r="A57" s="342"/>
      <c r="B57" s="370"/>
      <c r="C57" s="792"/>
      <c r="D57" s="371"/>
      <c r="E57" s="327"/>
      <c r="F57" s="338"/>
      <c r="G57" s="368"/>
      <c r="H57" s="419"/>
      <c r="I57" s="354"/>
      <c r="J57" s="17"/>
      <c r="K57" s="375"/>
      <c r="L57" s="415"/>
      <c r="M57" s="411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  <c r="Y57" s="342"/>
    </row>
    <row r="58" spans="1:25" s="355" customFormat="1" ht="12.75">
      <c r="A58" s="342"/>
      <c r="B58" s="351"/>
      <c r="C58" s="838"/>
      <c r="D58" s="352" t="s">
        <v>820</v>
      </c>
      <c r="E58" s="353"/>
      <c r="F58" s="412"/>
      <c r="G58" s="352"/>
      <c r="H58" s="413">
        <f>SUBTOTAL(9,H59:H77)</f>
        <v>0</v>
      </c>
      <c r="I58" s="354"/>
      <c r="J58" s="17"/>
      <c r="K58" s="375"/>
      <c r="L58" s="415"/>
      <c r="M58" s="411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</row>
    <row r="59" spans="1:25" s="355" customFormat="1" ht="12.75">
      <c r="A59" s="14"/>
      <c r="B59" s="376">
        <v>1</v>
      </c>
      <c r="C59" s="144"/>
      <c r="D59" s="145" t="s">
        <v>23</v>
      </c>
      <c r="E59" s="359"/>
      <c r="F59" s="360"/>
      <c r="G59" s="377"/>
      <c r="H59" s="416">
        <f>SUBTOTAL(9,H60:H69)</f>
        <v>0</v>
      </c>
      <c r="I59" s="15"/>
      <c r="J59" s="414"/>
      <c r="K59" s="375"/>
      <c r="L59" s="415"/>
      <c r="M59" s="411"/>
    </row>
    <row r="60" spans="1:25" s="379" customFormat="1" ht="12.75">
      <c r="B60" s="367">
        <v>1.1000000000000001</v>
      </c>
      <c r="C60" s="794"/>
      <c r="D60" s="138" t="s">
        <v>209</v>
      </c>
      <c r="E60" s="380"/>
      <c r="F60" s="380"/>
      <c r="G60" s="381"/>
      <c r="H60" s="421">
        <f>SUBTOTAL(9,H61:H74)</f>
        <v>0</v>
      </c>
      <c r="I60" s="382"/>
      <c r="J60" s="382"/>
      <c r="K60" s="355"/>
      <c r="L60" s="422"/>
      <c r="M60" s="411"/>
    </row>
    <row r="61" spans="1:25" s="355" customFormat="1" ht="12.75">
      <c r="A61" s="342"/>
      <c r="B61" s="367" t="s">
        <v>286</v>
      </c>
      <c r="C61" s="502"/>
      <c r="D61" s="388" t="s">
        <v>325</v>
      </c>
      <c r="E61" s="389"/>
      <c r="F61" s="338"/>
      <c r="G61" s="368"/>
      <c r="H61" s="419"/>
      <c r="I61" s="354"/>
      <c r="J61" s="17"/>
      <c r="K61" s="423"/>
      <c r="L61" s="415"/>
      <c r="M61" s="411"/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42"/>
      <c r="Y61" s="342"/>
    </row>
    <row r="62" spans="1:25" s="355" customFormat="1" ht="25.5">
      <c r="A62" s="342"/>
      <c r="B62" s="367"/>
      <c r="C62" s="792"/>
      <c r="D62" s="385" t="s">
        <v>309</v>
      </c>
      <c r="E62" s="327"/>
      <c r="F62" s="338"/>
      <c r="G62" s="368"/>
      <c r="H62" s="372"/>
      <c r="I62" s="354"/>
      <c r="J62" s="17"/>
      <c r="K62" s="375"/>
      <c r="L62" s="415"/>
      <c r="M62" s="411"/>
      <c r="N62" s="342"/>
      <c r="O62" s="342"/>
      <c r="P62" s="342"/>
      <c r="Q62" s="342"/>
      <c r="R62" s="342"/>
      <c r="S62" s="342"/>
      <c r="T62" s="342"/>
      <c r="U62" s="342"/>
      <c r="V62" s="342"/>
      <c r="W62" s="342"/>
      <c r="X62" s="342"/>
      <c r="Y62" s="342"/>
    </row>
    <row r="63" spans="1:25" s="355" customFormat="1" ht="12.75">
      <c r="A63" s="342"/>
      <c r="B63" s="370"/>
      <c r="C63" s="637" t="s">
        <v>39</v>
      </c>
      <c r="D63" s="371" t="s">
        <v>326</v>
      </c>
      <c r="E63" s="327" t="s">
        <v>14</v>
      </c>
      <c r="F63" s="338">
        <v>4.8</v>
      </c>
      <c r="G63" s="368"/>
      <c r="H63" s="419">
        <f>F63*G63</f>
        <v>0</v>
      </c>
      <c r="I63" s="354"/>
      <c r="J63" s="17"/>
      <c r="K63" s="375"/>
      <c r="L63" s="415"/>
      <c r="M63" s="411"/>
      <c r="N63" s="342"/>
      <c r="O63" s="342"/>
      <c r="P63" s="342"/>
      <c r="Q63" s="342"/>
      <c r="R63" s="342"/>
      <c r="S63" s="342"/>
      <c r="T63" s="342"/>
      <c r="U63" s="342"/>
      <c r="V63" s="342"/>
      <c r="W63" s="342"/>
      <c r="X63" s="342"/>
      <c r="Y63" s="342"/>
    </row>
    <row r="64" spans="1:25" s="355" customFormat="1" ht="12.75">
      <c r="A64" s="342"/>
      <c r="B64" s="370"/>
      <c r="C64" s="637" t="s">
        <v>35</v>
      </c>
      <c r="D64" s="371" t="s">
        <v>327</v>
      </c>
      <c r="E64" s="327" t="s">
        <v>14</v>
      </c>
      <c r="F64" s="338">
        <v>14.25</v>
      </c>
      <c r="G64" s="368"/>
      <c r="H64" s="419">
        <f>F64*G64</f>
        <v>0</v>
      </c>
      <c r="I64" s="354"/>
      <c r="J64" s="17"/>
      <c r="K64" s="375"/>
      <c r="L64" s="415"/>
      <c r="M64" s="411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  <c r="Y64" s="342"/>
    </row>
    <row r="65" spans="1:25" s="355" customFormat="1" ht="12.75">
      <c r="A65" s="342"/>
      <c r="B65" s="960"/>
      <c r="C65" s="637" t="s">
        <v>203</v>
      </c>
      <c r="D65" s="961" t="s">
        <v>989</v>
      </c>
      <c r="E65" s="962" t="s">
        <v>14</v>
      </c>
      <c r="F65" s="963">
        <v>3.85</v>
      </c>
      <c r="G65" s="1013"/>
      <c r="H65" s="419">
        <f>F65*G65</f>
        <v>0</v>
      </c>
      <c r="I65" s="354"/>
      <c r="J65" s="17"/>
      <c r="K65" s="375"/>
      <c r="L65" s="415"/>
      <c r="M65" s="411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2"/>
      <c r="Y65" s="342"/>
    </row>
    <row r="66" spans="1:25" s="355" customFormat="1" ht="12.75">
      <c r="A66" s="342"/>
      <c r="B66" s="367" t="s">
        <v>297</v>
      </c>
      <c r="C66" s="792"/>
      <c r="D66" s="388" t="s">
        <v>233</v>
      </c>
      <c r="E66" s="327"/>
      <c r="F66" s="338"/>
      <c r="G66" s="368"/>
      <c r="H66" s="417"/>
      <c r="I66" s="354"/>
      <c r="J66" s="424"/>
      <c r="K66" s="375"/>
      <c r="L66" s="415"/>
      <c r="M66" s="411"/>
      <c r="N66" s="342"/>
      <c r="O66" s="342"/>
      <c r="P66" s="342"/>
      <c r="Q66" s="342"/>
      <c r="R66" s="342"/>
      <c r="S66" s="342"/>
      <c r="T66" s="342"/>
      <c r="U66" s="342"/>
      <c r="V66" s="342"/>
      <c r="W66" s="342"/>
      <c r="X66" s="342"/>
      <c r="Y66" s="342"/>
    </row>
    <row r="67" spans="1:25" s="355" customFormat="1" ht="25.5">
      <c r="A67" s="342"/>
      <c r="B67" s="367"/>
      <c r="C67" s="792"/>
      <c r="D67" s="385" t="s">
        <v>234</v>
      </c>
      <c r="E67" s="327"/>
      <c r="F67" s="338"/>
      <c r="G67" s="368"/>
      <c r="H67" s="369"/>
      <c r="I67" s="354"/>
      <c r="J67" s="424"/>
      <c r="K67" s="375"/>
      <c r="L67" s="415"/>
      <c r="M67" s="411"/>
      <c r="N67" s="342"/>
      <c r="O67" s="342"/>
      <c r="P67" s="342"/>
      <c r="Q67" s="342"/>
      <c r="R67" s="342"/>
      <c r="S67" s="342"/>
      <c r="T67" s="342"/>
      <c r="U67" s="342"/>
      <c r="V67" s="342"/>
      <c r="W67" s="342"/>
      <c r="X67" s="342"/>
      <c r="Y67" s="342"/>
    </row>
    <row r="68" spans="1:25" s="355" customFormat="1" ht="12.75">
      <c r="A68" s="342"/>
      <c r="B68" s="370"/>
      <c r="C68" s="637" t="s">
        <v>39</v>
      </c>
      <c r="D68" s="371" t="s">
        <v>328</v>
      </c>
      <c r="E68" s="327" t="s">
        <v>14</v>
      </c>
      <c r="F68" s="338">
        <v>33.549999999999997</v>
      </c>
      <c r="G68" s="368"/>
      <c r="H68" s="419">
        <f>F68*G68</f>
        <v>0</v>
      </c>
      <c r="I68" s="354"/>
      <c r="J68" s="17"/>
      <c r="K68" s="375"/>
      <c r="L68" s="415"/>
      <c r="M68" s="411"/>
      <c r="N68" s="342"/>
      <c r="O68" s="342"/>
      <c r="P68" s="342"/>
      <c r="Q68" s="342"/>
      <c r="R68" s="342"/>
      <c r="S68" s="342"/>
      <c r="T68" s="342"/>
      <c r="U68" s="342"/>
      <c r="V68" s="342"/>
      <c r="W68" s="342"/>
      <c r="X68" s="342"/>
      <c r="Y68" s="342"/>
    </row>
    <row r="69" spans="1:25" s="355" customFormat="1" ht="12.75">
      <c r="A69" s="342"/>
      <c r="B69" s="960"/>
      <c r="C69" s="1009"/>
      <c r="D69" s="961"/>
      <c r="E69" s="962"/>
      <c r="F69" s="963"/>
      <c r="G69" s="1013"/>
      <c r="H69" s="1010"/>
      <c r="I69" s="354"/>
      <c r="J69" s="17"/>
      <c r="K69" s="375"/>
      <c r="L69" s="415"/>
      <c r="M69" s="411"/>
      <c r="N69" s="342"/>
      <c r="O69" s="342"/>
      <c r="P69" s="342"/>
      <c r="Q69" s="342"/>
      <c r="R69" s="342"/>
      <c r="S69" s="342"/>
      <c r="T69" s="342"/>
      <c r="U69" s="342"/>
      <c r="V69" s="342"/>
      <c r="W69" s="342"/>
      <c r="X69" s="342"/>
      <c r="Y69" s="342"/>
    </row>
    <row r="70" spans="1:25" s="355" customFormat="1" ht="12.75">
      <c r="A70" s="14"/>
      <c r="B70" s="376">
        <v>2</v>
      </c>
      <c r="C70" s="144"/>
      <c r="D70" s="145" t="s">
        <v>22</v>
      </c>
      <c r="E70" s="359"/>
      <c r="F70" s="360"/>
      <c r="G70" s="377"/>
      <c r="H70" s="416">
        <f>SUBTOTAL(9,H71:H77)</f>
        <v>0</v>
      </c>
      <c r="I70" s="15"/>
      <c r="J70" s="414"/>
      <c r="K70" s="375"/>
      <c r="L70" s="415"/>
      <c r="M70" s="411"/>
    </row>
    <row r="71" spans="1:25" s="355" customFormat="1" ht="12.75">
      <c r="A71" s="342"/>
      <c r="B71" s="367">
        <v>2.1</v>
      </c>
      <c r="C71" s="792"/>
      <c r="D71" s="384" t="s">
        <v>318</v>
      </c>
      <c r="E71" s="327"/>
      <c r="F71" s="338"/>
      <c r="G71" s="368"/>
      <c r="H71" s="421">
        <f>SUBTOTAL(9,H72:H77)</f>
        <v>0</v>
      </c>
      <c r="I71" s="354"/>
      <c r="J71" s="17"/>
      <c r="L71" s="415"/>
      <c r="M71" s="411"/>
      <c r="N71" s="342"/>
      <c r="O71" s="342"/>
      <c r="P71" s="342"/>
      <c r="Q71" s="342"/>
      <c r="R71" s="342"/>
      <c r="S71" s="342"/>
      <c r="T71" s="342"/>
      <c r="U71" s="342"/>
      <c r="V71" s="342"/>
      <c r="W71" s="342"/>
      <c r="X71" s="342"/>
      <c r="Y71" s="342"/>
    </row>
    <row r="72" spans="1:25" s="355" customFormat="1" ht="12.75">
      <c r="A72" s="342"/>
      <c r="B72" s="367"/>
      <c r="C72" s="792"/>
      <c r="D72" s="384" t="s">
        <v>329</v>
      </c>
      <c r="E72" s="327"/>
      <c r="F72" s="338"/>
      <c r="G72" s="368"/>
      <c r="H72" s="419"/>
      <c r="I72" s="354"/>
      <c r="J72" s="17"/>
      <c r="K72" s="375"/>
      <c r="L72" s="415"/>
      <c r="M72" s="411"/>
      <c r="N72" s="342"/>
      <c r="O72" s="342"/>
      <c r="P72" s="342"/>
      <c r="Q72" s="342"/>
      <c r="R72" s="342"/>
      <c r="S72" s="342"/>
      <c r="T72" s="342"/>
      <c r="U72" s="342"/>
      <c r="V72" s="342"/>
      <c r="W72" s="342"/>
      <c r="X72" s="342"/>
      <c r="Y72" s="342"/>
    </row>
    <row r="73" spans="1:25" s="355" customFormat="1" ht="12.75">
      <c r="A73" s="342"/>
      <c r="B73" s="367"/>
      <c r="C73" s="792"/>
      <c r="D73" s="385" t="s">
        <v>274</v>
      </c>
      <c r="E73" s="327"/>
      <c r="F73" s="338"/>
      <c r="G73" s="368"/>
      <c r="H73" s="372"/>
      <c r="I73" s="354"/>
      <c r="J73" s="17"/>
      <c r="K73" s="375"/>
      <c r="L73" s="415"/>
      <c r="M73" s="411"/>
      <c r="N73" s="342"/>
      <c r="O73" s="342"/>
      <c r="P73" s="342"/>
      <c r="Q73" s="342"/>
      <c r="R73" s="342"/>
      <c r="S73" s="342"/>
      <c r="T73" s="342"/>
      <c r="U73" s="342"/>
      <c r="V73" s="342"/>
      <c r="W73" s="342"/>
      <c r="X73" s="342"/>
      <c r="Y73" s="342"/>
    </row>
    <row r="74" spans="1:25" s="355" customFormat="1" ht="12.75">
      <c r="A74" s="342"/>
      <c r="B74" s="370"/>
      <c r="C74" s="637" t="s">
        <v>39</v>
      </c>
      <c r="D74" s="371" t="s">
        <v>999</v>
      </c>
      <c r="E74" s="327" t="s">
        <v>14</v>
      </c>
      <c r="F74" s="338">
        <v>90.44</v>
      </c>
      <c r="G74" s="368"/>
      <c r="H74" s="419">
        <f>F74*G74</f>
        <v>0</v>
      </c>
      <c r="I74" s="354"/>
      <c r="J74" s="17"/>
      <c r="K74" s="375"/>
      <c r="L74" s="415"/>
      <c r="M74" s="411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</row>
    <row r="75" spans="1:25" s="355" customFormat="1" ht="12.75">
      <c r="A75" s="342"/>
      <c r="B75" s="370"/>
      <c r="C75" s="637" t="s">
        <v>35</v>
      </c>
      <c r="D75" s="371" t="s">
        <v>1000</v>
      </c>
      <c r="E75" s="327" t="s">
        <v>13</v>
      </c>
      <c r="F75" s="338">
        <v>28.1</v>
      </c>
      <c r="G75" s="368"/>
      <c r="H75" s="419">
        <f>F75*G75</f>
        <v>0</v>
      </c>
      <c r="I75" s="354"/>
      <c r="J75" s="17"/>
      <c r="K75" s="375"/>
      <c r="L75" s="415"/>
      <c r="M75" s="411"/>
      <c r="N75" s="342"/>
      <c r="O75" s="342"/>
      <c r="P75" s="342"/>
      <c r="Q75" s="342"/>
      <c r="R75" s="342"/>
      <c r="S75" s="342"/>
      <c r="T75" s="342"/>
      <c r="U75" s="342"/>
      <c r="V75" s="342"/>
      <c r="W75" s="342"/>
      <c r="X75" s="342"/>
      <c r="Y75" s="342"/>
    </row>
    <row r="76" spans="1:25" s="355" customFormat="1" ht="12.75">
      <c r="A76" s="342"/>
      <c r="B76" s="370"/>
      <c r="C76" s="637" t="s">
        <v>203</v>
      </c>
      <c r="D76" s="371" t="s">
        <v>330</v>
      </c>
      <c r="E76" s="327" t="s">
        <v>13</v>
      </c>
      <c r="F76" s="338">
        <v>31.25</v>
      </c>
      <c r="G76" s="368"/>
      <c r="H76" s="419">
        <f>F76*G76</f>
        <v>0</v>
      </c>
      <c r="I76" s="354"/>
      <c r="J76" s="17"/>
      <c r="K76" s="375"/>
      <c r="L76" s="415"/>
      <c r="M76" s="411"/>
      <c r="N76" s="342"/>
      <c r="O76" s="342"/>
      <c r="P76" s="342"/>
      <c r="Q76" s="342"/>
      <c r="R76" s="342"/>
      <c r="S76" s="342"/>
      <c r="T76" s="342"/>
      <c r="U76" s="342"/>
      <c r="V76" s="342"/>
      <c r="W76" s="342"/>
      <c r="X76" s="342"/>
      <c r="Y76" s="342"/>
    </row>
    <row r="77" spans="1:25" s="355" customFormat="1" ht="12.75">
      <c r="A77" s="342"/>
      <c r="B77" s="370"/>
      <c r="C77" s="637"/>
      <c r="D77" s="371"/>
      <c r="E77" s="327"/>
      <c r="F77" s="338"/>
      <c r="G77" s="368"/>
      <c r="H77" s="419"/>
      <c r="I77" s="354"/>
      <c r="J77" s="17"/>
      <c r="K77" s="375"/>
      <c r="L77" s="415"/>
      <c r="M77" s="411"/>
      <c r="N77" s="342"/>
      <c r="O77" s="342"/>
      <c r="P77" s="342"/>
      <c r="Q77" s="342"/>
      <c r="R77" s="342"/>
      <c r="S77" s="342"/>
      <c r="T77" s="342"/>
      <c r="U77" s="342"/>
      <c r="V77" s="342"/>
      <c r="W77" s="342"/>
      <c r="X77" s="342"/>
      <c r="Y77" s="342"/>
    </row>
    <row r="78" spans="1:25" s="355" customFormat="1" ht="12.75">
      <c r="A78" s="342"/>
      <c r="B78" s="370"/>
      <c r="C78" s="637"/>
      <c r="D78" s="371"/>
      <c r="E78" s="327"/>
      <c r="F78" s="338"/>
      <c r="G78" s="368"/>
      <c r="H78" s="419"/>
      <c r="I78" s="354"/>
      <c r="J78" s="17"/>
      <c r="K78" s="375"/>
      <c r="L78" s="415"/>
      <c r="M78" s="411"/>
      <c r="N78" s="342"/>
      <c r="O78" s="342"/>
      <c r="P78" s="342"/>
      <c r="Q78" s="342"/>
      <c r="R78" s="342"/>
      <c r="S78" s="342"/>
      <c r="T78" s="342"/>
      <c r="U78" s="342"/>
      <c r="V78" s="342"/>
      <c r="W78" s="342"/>
      <c r="X78" s="342"/>
      <c r="Y78" s="342"/>
    </row>
    <row r="79" spans="1:25" s="8" customFormat="1" ht="20.100000000000001" customHeight="1">
      <c r="A79" s="4"/>
      <c r="B79" s="432"/>
      <c r="C79" s="433"/>
      <c r="D79" s="64" t="s">
        <v>149</v>
      </c>
      <c r="E79" s="435"/>
      <c r="F79" s="436"/>
      <c r="G79" s="437"/>
      <c r="H79" s="438">
        <f>SUBTOTAL(9,H80:H121)</f>
        <v>0</v>
      </c>
      <c r="I79" s="5"/>
      <c r="J79" s="341"/>
    </row>
    <row r="80" spans="1:25" ht="15" customHeight="1">
      <c r="B80" s="79">
        <v>1</v>
      </c>
      <c r="C80" s="96"/>
      <c r="D80" s="81" t="s">
        <v>30</v>
      </c>
      <c r="E80" s="82"/>
      <c r="F80" s="181"/>
      <c r="G80" s="83"/>
      <c r="H80" s="84">
        <f>SUBTOTAL(9,H81:H86)</f>
        <v>0</v>
      </c>
      <c r="J80" s="41"/>
    </row>
    <row r="81" spans="1:11" ht="15" customHeight="1">
      <c r="B81" s="97">
        <f>B80+0.1</f>
        <v>1.1000000000000001</v>
      </c>
      <c r="C81" s="98"/>
      <c r="D81" s="60" t="s">
        <v>56</v>
      </c>
      <c r="E81" s="73"/>
      <c r="F81" s="178"/>
      <c r="G81" s="94"/>
      <c r="H81" s="89">
        <f>SUBTOTAL(9,H82:H83)</f>
        <v>0</v>
      </c>
    </row>
    <row r="82" spans="1:11" ht="15" customHeight="1">
      <c r="B82" s="99"/>
      <c r="C82" s="637" t="s">
        <v>39</v>
      </c>
      <c r="D82" s="91" t="s">
        <v>80</v>
      </c>
      <c r="E82" s="92" t="s">
        <v>7</v>
      </c>
      <c r="F82" s="183">
        <v>633.76</v>
      </c>
      <c r="G82" s="93"/>
      <c r="H82" s="94">
        <f>F82*G82</f>
        <v>0</v>
      </c>
    </row>
    <row r="83" spans="1:11" ht="15" customHeight="1">
      <c r="B83" s="99"/>
      <c r="C83" s="637" t="s">
        <v>35</v>
      </c>
      <c r="D83" s="91" t="s">
        <v>162</v>
      </c>
      <c r="E83" s="92" t="s">
        <v>7</v>
      </c>
      <c r="F83" s="183">
        <v>668.99</v>
      </c>
      <c r="G83" s="93"/>
      <c r="H83" s="94">
        <f>F83*G83</f>
        <v>0</v>
      </c>
    </row>
    <row r="84" spans="1:11" ht="15" customHeight="1">
      <c r="B84" s="97">
        <f>B81+0.1</f>
        <v>1.2</v>
      </c>
      <c r="C84" s="100"/>
      <c r="D84" s="60" t="s">
        <v>57</v>
      </c>
      <c r="E84" s="87"/>
      <c r="F84" s="182"/>
      <c r="G84" s="88"/>
      <c r="H84" s="89">
        <f>SUBTOTAL(9,H85:H85)</f>
        <v>0</v>
      </c>
    </row>
    <row r="85" spans="1:11" ht="25.5">
      <c r="B85" s="90"/>
      <c r="C85" s="637" t="s">
        <v>39</v>
      </c>
      <c r="D85" s="101" t="s">
        <v>58</v>
      </c>
      <c r="E85" s="92" t="s">
        <v>7</v>
      </c>
      <c r="F85" s="183">
        <v>316.88</v>
      </c>
      <c r="G85" s="93"/>
      <c r="H85" s="94">
        <f>F85*G85</f>
        <v>0</v>
      </c>
    </row>
    <row r="86" spans="1:11" ht="15" customHeight="1">
      <c r="B86" s="71"/>
      <c r="C86" s="59"/>
      <c r="D86" s="95"/>
      <c r="E86" s="73"/>
      <c r="F86" s="178"/>
      <c r="G86" s="74"/>
      <c r="H86" s="74"/>
    </row>
    <row r="87" spans="1:11" ht="15" customHeight="1">
      <c r="B87" s="79">
        <f>B80+1</f>
        <v>2</v>
      </c>
      <c r="C87" s="80"/>
      <c r="D87" s="81" t="s">
        <v>22</v>
      </c>
      <c r="E87" s="82"/>
      <c r="F87" s="181"/>
      <c r="G87" s="83"/>
      <c r="H87" s="84">
        <f>SUBTOTAL(9,H88:H92)</f>
        <v>0</v>
      </c>
    </row>
    <row r="88" spans="1:11" ht="15" customHeight="1">
      <c r="B88" s="85">
        <f>B87+0.1</f>
        <v>2.1</v>
      </c>
      <c r="C88" s="86"/>
      <c r="D88" s="60" t="s">
        <v>59</v>
      </c>
      <c r="E88" s="87"/>
      <c r="F88" s="182"/>
      <c r="G88" s="88"/>
      <c r="H88" s="89">
        <f>SUBTOTAL(9,H89:H92)</f>
        <v>0</v>
      </c>
    </row>
    <row r="89" spans="1:11" ht="15" customHeight="1">
      <c r="B89" s="90"/>
      <c r="C89" s="637" t="s">
        <v>39</v>
      </c>
      <c r="D89" s="91" t="s">
        <v>156</v>
      </c>
      <c r="E89" s="92" t="s">
        <v>7</v>
      </c>
      <c r="F89" s="183">
        <v>384.68</v>
      </c>
      <c r="G89" s="93"/>
      <c r="H89" s="94">
        <f>F89*G89</f>
        <v>0</v>
      </c>
      <c r="J89" s="125"/>
    </row>
    <row r="90" spans="1:11" ht="15" customHeight="1">
      <c r="B90" s="90"/>
      <c r="C90" s="637" t="s">
        <v>35</v>
      </c>
      <c r="D90" s="91" t="s">
        <v>155</v>
      </c>
      <c r="E90" s="92" t="s">
        <v>5</v>
      </c>
      <c r="F90" s="183">
        <v>1</v>
      </c>
      <c r="G90" s="290"/>
      <c r="H90" s="94">
        <f>F90*G90</f>
        <v>0</v>
      </c>
    </row>
    <row r="91" spans="1:11" ht="25.5">
      <c r="B91" s="90"/>
      <c r="C91" s="637" t="s">
        <v>203</v>
      </c>
      <c r="D91" s="101" t="s">
        <v>157</v>
      </c>
      <c r="E91" s="92" t="s">
        <v>5</v>
      </c>
      <c r="F91" s="183">
        <v>1</v>
      </c>
      <c r="G91" s="290"/>
      <c r="H91" s="94">
        <f>F91*G91</f>
        <v>0</v>
      </c>
    </row>
    <row r="92" spans="1:11" ht="15" customHeight="1">
      <c r="B92" s="51"/>
      <c r="C92" s="46"/>
      <c r="D92" s="52"/>
      <c r="E92" s="113"/>
      <c r="F92" s="184"/>
      <c r="G92" s="203"/>
      <c r="H92" s="203"/>
    </row>
    <row r="93" spans="1:11" s="6" customFormat="1" ht="18" customHeight="1">
      <c r="A93" s="14"/>
      <c r="B93" s="79">
        <f>B88+1</f>
        <v>3</v>
      </c>
      <c r="C93" s="96"/>
      <c r="D93" s="81" t="s">
        <v>20</v>
      </c>
      <c r="E93" s="82"/>
      <c r="F93" s="181"/>
      <c r="G93" s="83"/>
      <c r="H93" s="84">
        <f>SUBTOTAL(9,H94:H100)</f>
        <v>0</v>
      </c>
      <c r="I93" s="15"/>
      <c r="J93" s="15"/>
    </row>
    <row r="94" spans="1:11" s="6" customFormat="1">
      <c r="A94" s="8"/>
      <c r="B94" s="156">
        <v>4.0999999999999996</v>
      </c>
      <c r="C94" s="168"/>
      <c r="D94" s="138" t="s">
        <v>49</v>
      </c>
      <c r="E94" s="153"/>
      <c r="F94" s="191"/>
      <c r="G94" s="151"/>
      <c r="H94" s="142">
        <f>SUBTOTAL(9,H95:H96)</f>
        <v>0</v>
      </c>
      <c r="I94" s="16"/>
      <c r="J94" s="16"/>
      <c r="K94" s="7"/>
    </row>
    <row r="95" spans="1:11" s="6" customFormat="1" ht="25.5">
      <c r="A95" s="8"/>
      <c r="B95" s="149"/>
      <c r="C95" s="637" t="s">
        <v>39</v>
      </c>
      <c r="D95" s="158" t="s">
        <v>136</v>
      </c>
      <c r="E95" s="127" t="s">
        <v>7</v>
      </c>
      <c r="F95" s="188">
        <v>361.78</v>
      </c>
      <c r="G95" s="128"/>
      <c r="H95" s="151">
        <f>F95*G95</f>
        <v>0</v>
      </c>
      <c r="I95" s="16"/>
      <c r="J95" s="16"/>
      <c r="K95" s="7"/>
    </row>
    <row r="96" spans="1:11" s="20" customFormat="1" ht="12.75">
      <c r="A96" s="18"/>
      <c r="B96" s="222"/>
      <c r="C96" s="637" t="s">
        <v>35</v>
      </c>
      <c r="D96" s="91" t="s">
        <v>183</v>
      </c>
      <c r="E96" s="92" t="s">
        <v>7</v>
      </c>
      <c r="F96" s="183">
        <v>294.06</v>
      </c>
      <c r="G96" s="93"/>
      <c r="H96" s="94">
        <f>F96*G96</f>
        <v>0</v>
      </c>
      <c r="I96" s="19"/>
      <c r="J96" s="19"/>
    </row>
    <row r="97" spans="1:11" s="6" customFormat="1">
      <c r="A97" s="8"/>
      <c r="B97" s="156">
        <v>4.2</v>
      </c>
      <c r="C97" s="168"/>
      <c r="D97" s="138" t="s">
        <v>118</v>
      </c>
      <c r="E97" s="139"/>
      <c r="F97" s="190"/>
      <c r="G97" s="134"/>
      <c r="H97" s="142">
        <f>SUBTOTAL(9,H98:H99)</f>
        <v>0</v>
      </c>
      <c r="I97" s="16"/>
      <c r="J97" s="16"/>
      <c r="K97" s="7"/>
    </row>
    <row r="98" spans="1:11" s="6" customFormat="1">
      <c r="A98" s="8"/>
      <c r="B98" s="149"/>
      <c r="C98" s="637" t="s">
        <v>39</v>
      </c>
      <c r="D98" s="150" t="s">
        <v>179</v>
      </c>
      <c r="E98" s="127" t="s">
        <v>12</v>
      </c>
      <c r="F98" s="188">
        <v>72</v>
      </c>
      <c r="G98" s="128"/>
      <c r="H98" s="151">
        <f>F98*G98</f>
        <v>0</v>
      </c>
      <c r="I98" s="16"/>
      <c r="J98" s="16"/>
      <c r="K98" s="7"/>
    </row>
    <row r="99" spans="1:11" s="6" customFormat="1">
      <c r="A99" s="8"/>
      <c r="B99" s="149"/>
      <c r="C99" s="637" t="s">
        <v>35</v>
      </c>
      <c r="D99" s="150" t="s">
        <v>180</v>
      </c>
      <c r="E99" s="127" t="s">
        <v>0</v>
      </c>
      <c r="F99" s="188">
        <v>12</v>
      </c>
      <c r="G99" s="128"/>
      <c r="H99" s="151">
        <f>F99*G99</f>
        <v>0</v>
      </c>
      <c r="I99" s="16"/>
      <c r="J99" s="16"/>
      <c r="K99" s="7"/>
    </row>
    <row r="100" spans="1:11" s="6" customFormat="1" ht="12.75">
      <c r="A100" s="8"/>
      <c r="B100" s="71"/>
      <c r="C100" s="59"/>
      <c r="D100" s="95"/>
      <c r="E100" s="73"/>
      <c r="F100" s="178"/>
      <c r="G100" s="74"/>
      <c r="H100" s="74"/>
      <c r="I100" s="16"/>
      <c r="J100" s="16"/>
    </row>
    <row r="101" spans="1:11" s="6" customFormat="1" ht="15" customHeight="1">
      <c r="A101" s="14"/>
      <c r="B101" s="102">
        <f>B93+1</f>
        <v>4</v>
      </c>
      <c r="C101" s="96"/>
      <c r="D101" s="81" t="s">
        <v>18</v>
      </c>
      <c r="E101" s="82"/>
      <c r="F101" s="181"/>
      <c r="G101" s="83"/>
      <c r="H101" s="84">
        <f>SUBTOTAL(9,H102:H109)</f>
        <v>0</v>
      </c>
      <c r="I101" s="15"/>
      <c r="J101" s="15"/>
    </row>
    <row r="102" spans="1:11" s="6" customFormat="1" ht="15" customHeight="1">
      <c r="A102" s="8"/>
      <c r="B102" s="97">
        <f>B101+0.1</f>
        <v>4.0999999999999996</v>
      </c>
      <c r="C102" s="98"/>
      <c r="D102" s="60" t="s">
        <v>60</v>
      </c>
      <c r="E102" s="73"/>
      <c r="F102" s="178"/>
      <c r="G102" s="94"/>
      <c r="H102" s="89">
        <f>SUBTOTAL(9,H103:H107)</f>
        <v>0</v>
      </c>
      <c r="I102" s="16"/>
      <c r="J102" s="16"/>
    </row>
    <row r="103" spans="1:11" s="6" customFormat="1" ht="15" customHeight="1">
      <c r="A103" s="8"/>
      <c r="B103" s="99"/>
      <c r="C103" s="637" t="s">
        <v>39</v>
      </c>
      <c r="D103" s="91" t="s">
        <v>161</v>
      </c>
      <c r="E103" s="92" t="s">
        <v>5</v>
      </c>
      <c r="F103" s="183">
        <v>2</v>
      </c>
      <c r="G103" s="93"/>
      <c r="H103" s="94">
        <f>F103*G103</f>
        <v>0</v>
      </c>
      <c r="I103" s="16"/>
      <c r="J103" s="16"/>
    </row>
    <row r="104" spans="1:11" s="6" customFormat="1" ht="15" customHeight="1">
      <c r="A104" s="8"/>
      <c r="B104" s="99"/>
      <c r="C104" s="637" t="s">
        <v>35</v>
      </c>
      <c r="D104" s="91" t="s">
        <v>160</v>
      </c>
      <c r="E104" s="92" t="s">
        <v>5</v>
      </c>
      <c r="F104" s="183">
        <v>2</v>
      </c>
      <c r="G104" s="93"/>
      <c r="H104" s="94">
        <f>F104*G104</f>
        <v>0</v>
      </c>
      <c r="I104" s="16"/>
      <c r="J104" s="16"/>
    </row>
    <row r="105" spans="1:11" s="6" customFormat="1" ht="15" customHeight="1">
      <c r="A105" s="8"/>
      <c r="B105" s="324"/>
      <c r="C105" s="637" t="s">
        <v>203</v>
      </c>
      <c r="D105" s="91" t="s">
        <v>184</v>
      </c>
      <c r="E105" s="92" t="s">
        <v>5</v>
      </c>
      <c r="F105" s="183">
        <v>1</v>
      </c>
      <c r="G105" s="93"/>
      <c r="H105" s="94">
        <f>F105*G105</f>
        <v>0</v>
      </c>
      <c r="I105" s="16"/>
      <c r="J105" s="16"/>
    </row>
    <row r="106" spans="1:11" s="6" customFormat="1" ht="15" customHeight="1">
      <c r="A106" s="8"/>
      <c r="B106" s="99"/>
      <c r="C106" s="86" t="s">
        <v>40</v>
      </c>
      <c r="D106" s="91" t="s">
        <v>158</v>
      </c>
      <c r="E106" s="92" t="s">
        <v>5</v>
      </c>
      <c r="F106" s="183">
        <v>4</v>
      </c>
      <c r="G106" s="93"/>
      <c r="H106" s="94">
        <f>F106*G106</f>
        <v>0</v>
      </c>
      <c r="I106" s="16"/>
      <c r="J106" s="16"/>
    </row>
    <row r="107" spans="1:11" s="6" customFormat="1" ht="15" customHeight="1">
      <c r="A107" s="8"/>
      <c r="B107" s="99"/>
      <c r="C107" s="86" t="s">
        <v>41</v>
      </c>
      <c r="D107" s="91" t="s">
        <v>159</v>
      </c>
      <c r="E107" s="92" t="s">
        <v>5</v>
      </c>
      <c r="F107" s="183">
        <v>1</v>
      </c>
      <c r="G107" s="93"/>
      <c r="H107" s="94">
        <f>F107*G107</f>
        <v>0</v>
      </c>
      <c r="I107" s="16"/>
      <c r="J107" s="16"/>
    </row>
    <row r="108" spans="1:11" s="6" customFormat="1" ht="15" customHeight="1">
      <c r="A108" s="8"/>
      <c r="B108" s="1624"/>
      <c r="C108" s="1584"/>
      <c r="D108" s="1595"/>
      <c r="E108" s="1586"/>
      <c r="F108" s="1625"/>
      <c r="G108" s="1626"/>
      <c r="H108" s="1596"/>
      <c r="I108" s="16"/>
      <c r="J108" s="16"/>
    </row>
    <row r="109" spans="1:11" s="6" customFormat="1" ht="15" customHeight="1">
      <c r="A109" s="8"/>
      <c r="B109" s="103"/>
      <c r="C109" s="86"/>
      <c r="D109" s="60"/>
      <c r="E109" s="87"/>
      <c r="F109" s="182"/>
      <c r="G109" s="88"/>
      <c r="H109" s="89"/>
      <c r="I109" s="16"/>
      <c r="J109" s="16"/>
    </row>
    <row r="110" spans="1:11" ht="15" customHeight="1">
      <c r="B110" s="79">
        <f>B101+1</f>
        <v>5</v>
      </c>
      <c r="C110" s="80"/>
      <c r="D110" s="81" t="s">
        <v>16</v>
      </c>
      <c r="E110" s="82"/>
      <c r="F110" s="181"/>
      <c r="G110" s="83"/>
      <c r="H110" s="84">
        <f>SUBTOTAL(9,H111:H119)</f>
        <v>0</v>
      </c>
    </row>
    <row r="111" spans="1:11" s="6" customFormat="1" ht="15" customHeight="1">
      <c r="A111" s="8"/>
      <c r="B111" s="85">
        <f>B110+0.1</f>
        <v>5.0999999999999996</v>
      </c>
      <c r="C111" s="86"/>
      <c r="D111" s="104" t="s">
        <v>50</v>
      </c>
      <c r="E111" s="73"/>
      <c r="F111" s="178"/>
      <c r="G111" s="94"/>
      <c r="H111" s="89">
        <f>SUBTOTAL(9,H112:H112)</f>
        <v>0</v>
      </c>
      <c r="I111" s="16"/>
      <c r="J111" s="16"/>
    </row>
    <row r="112" spans="1:11" ht="15" customHeight="1">
      <c r="B112" s="53"/>
      <c r="C112" s="86" t="s">
        <v>39</v>
      </c>
      <c r="D112" s="101" t="s">
        <v>85</v>
      </c>
      <c r="E112" s="92" t="s">
        <v>7</v>
      </c>
      <c r="F112" s="185">
        <v>274.3</v>
      </c>
      <c r="G112" s="93"/>
      <c r="H112" s="94">
        <f>F112*G112</f>
        <v>0</v>
      </c>
      <c r="J112" s="43"/>
    </row>
    <row r="113" spans="1:10" ht="15" customHeight="1">
      <c r="B113" s="85">
        <f>B111+0.1</f>
        <v>5.2</v>
      </c>
      <c r="C113" s="98"/>
      <c r="D113" s="60" t="s">
        <v>62</v>
      </c>
      <c r="E113" s="87"/>
      <c r="F113" s="182"/>
      <c r="G113" s="88"/>
      <c r="H113" s="89">
        <f>SUBTOTAL(9,H114:H114)</f>
        <v>0</v>
      </c>
      <c r="J113" s="43"/>
    </row>
    <row r="114" spans="1:10" ht="15" customHeight="1">
      <c r="B114" s="90"/>
      <c r="C114" s="637" t="s">
        <v>39</v>
      </c>
      <c r="D114" s="91" t="s">
        <v>64</v>
      </c>
      <c r="E114" s="87" t="s">
        <v>7</v>
      </c>
      <c r="F114" s="182">
        <v>272.8</v>
      </c>
      <c r="G114" s="88"/>
      <c r="H114" s="94">
        <f>F114*G114</f>
        <v>0</v>
      </c>
      <c r="J114" s="43"/>
    </row>
    <row r="115" spans="1:10" ht="15" customHeight="1">
      <c r="B115" s="85">
        <f>B113+0.1</f>
        <v>5.3</v>
      </c>
      <c r="C115" s="98"/>
      <c r="D115" s="60" t="s">
        <v>65</v>
      </c>
      <c r="E115" s="87"/>
      <c r="F115" s="182"/>
      <c r="G115" s="88"/>
      <c r="H115" s="89">
        <f>SUBTOTAL(9,H116:H118)</f>
        <v>0</v>
      </c>
      <c r="J115" s="43"/>
    </row>
    <row r="116" spans="1:10" ht="15" customHeight="1">
      <c r="B116" s="90"/>
      <c r="C116" s="637" t="s">
        <v>39</v>
      </c>
      <c r="D116" s="91" t="s">
        <v>66</v>
      </c>
      <c r="E116" s="87" t="s">
        <v>7</v>
      </c>
      <c r="F116" s="182">
        <v>449.68</v>
      </c>
      <c r="G116" s="88"/>
      <c r="H116" s="94">
        <f>F116*G116</f>
        <v>0</v>
      </c>
      <c r="J116" s="43"/>
    </row>
    <row r="117" spans="1:10" ht="15" customHeight="1">
      <c r="B117" s="90"/>
      <c r="C117" s="637" t="s">
        <v>35</v>
      </c>
      <c r="D117" s="91" t="s">
        <v>67</v>
      </c>
      <c r="E117" s="87" t="s">
        <v>7</v>
      </c>
      <c r="F117" s="182">
        <v>440.43</v>
      </c>
      <c r="G117" s="88"/>
      <c r="H117" s="94">
        <f>F117*G117</f>
        <v>0</v>
      </c>
    </row>
    <row r="118" spans="1:10" ht="15" customHeight="1">
      <c r="B118" s="90"/>
      <c r="C118" s="637" t="s">
        <v>203</v>
      </c>
      <c r="D118" s="91" t="s">
        <v>29</v>
      </c>
      <c r="E118" s="87" t="s">
        <v>7</v>
      </c>
      <c r="F118" s="182">
        <v>272.8</v>
      </c>
      <c r="G118" s="88"/>
      <c r="H118" s="94">
        <f>F118*G118</f>
        <v>0</v>
      </c>
      <c r="J118" s="43"/>
    </row>
    <row r="119" spans="1:10" ht="15" customHeight="1">
      <c r="B119" s="54"/>
      <c r="C119" s="108"/>
      <c r="D119" s="55"/>
      <c r="E119" s="113"/>
      <c r="F119" s="184"/>
      <c r="G119" s="203"/>
      <c r="H119" s="204"/>
    </row>
    <row r="120" spans="1:10" ht="15" customHeight="1">
      <c r="B120" s="1641"/>
      <c r="C120" s="1642"/>
      <c r="D120" s="1643"/>
      <c r="E120" s="1644"/>
      <c r="F120" s="1645"/>
      <c r="G120" s="1646"/>
      <c r="H120" s="1647"/>
    </row>
    <row r="121" spans="1:10" ht="15" customHeight="1">
      <c r="B121" s="449"/>
      <c r="C121" s="450"/>
      <c r="D121" s="451"/>
      <c r="E121" s="452"/>
      <c r="F121" s="453"/>
      <c r="G121" s="454"/>
      <c r="H121" s="455"/>
    </row>
    <row r="122" spans="1:10" s="8" customFormat="1" ht="20.100000000000001" customHeight="1">
      <c r="A122" s="4"/>
      <c r="B122" s="621"/>
      <c r="C122" s="433"/>
      <c r="D122" s="434" t="s">
        <v>31</v>
      </c>
      <c r="E122" s="622"/>
      <c r="F122" s="623"/>
      <c r="G122" s="437"/>
      <c r="H122" s="624">
        <f>SUBTOTAL(9,H123:H165)</f>
        <v>0</v>
      </c>
      <c r="I122" s="5"/>
      <c r="J122" s="41"/>
    </row>
    <row r="123" spans="1:10" s="355" customFormat="1" ht="18" customHeight="1">
      <c r="A123" s="14"/>
      <c r="B123" s="1348">
        <v>1</v>
      </c>
      <c r="C123" s="1347"/>
      <c r="D123" s="1346" t="s">
        <v>31</v>
      </c>
      <c r="E123" s="1345"/>
      <c r="F123" s="1344"/>
      <c r="G123" s="1343"/>
      <c r="H123" s="1342">
        <f>SUBTOTAL(9,H124:H163)</f>
        <v>0</v>
      </c>
      <c r="I123" s="714"/>
      <c r="J123" s="509"/>
    </row>
    <row r="124" spans="1:10" s="631" customFormat="1" ht="15.75" customHeight="1">
      <c r="A124" s="630"/>
      <c r="B124" s="1131">
        <f>B123+0.1</f>
        <v>1.1000000000000001</v>
      </c>
      <c r="C124" s="1320"/>
      <c r="D124" s="1326" t="s">
        <v>484</v>
      </c>
      <c r="E124" s="1291"/>
      <c r="F124" s="1316"/>
      <c r="G124" s="1290"/>
      <c r="H124" s="1244">
        <f>SUBTOTAL(9,H126:H162)</f>
        <v>0</v>
      </c>
    </row>
    <row r="125" spans="1:10" s="650" customFormat="1" ht="25.5">
      <c r="B125" s="651"/>
      <c r="C125" s="855"/>
      <c r="D125" s="1329" t="s">
        <v>485</v>
      </c>
      <c r="E125" s="652"/>
      <c r="F125" s="653"/>
      <c r="G125" s="644"/>
      <c r="H125" s="652"/>
    </row>
    <row r="126" spans="1:10" s="631" customFormat="1" ht="12.75">
      <c r="A126" s="630"/>
      <c r="B126" s="1115" t="s">
        <v>286</v>
      </c>
      <c r="C126" s="1309"/>
      <c r="D126" s="1306" t="s">
        <v>764</v>
      </c>
      <c r="E126" s="1315"/>
      <c r="F126" s="1314"/>
      <c r="G126" s="1290"/>
      <c r="H126" s="1244"/>
    </row>
    <row r="127" spans="1:10" s="631" customFormat="1" ht="12.75">
      <c r="A127" s="630"/>
      <c r="B127" s="1115"/>
      <c r="C127" s="1309" t="s">
        <v>39</v>
      </c>
      <c r="D127" s="1306" t="s">
        <v>765</v>
      </c>
      <c r="E127" s="1315" t="s">
        <v>5</v>
      </c>
      <c r="F127" s="1314">
        <v>2</v>
      </c>
      <c r="G127" s="1290"/>
      <c r="H127" s="1290">
        <f>F127*G127</f>
        <v>0</v>
      </c>
    </row>
    <row r="128" spans="1:10" s="631" customFormat="1" ht="12.75">
      <c r="A128" s="630"/>
      <c r="B128" s="1131"/>
      <c r="C128" s="1320"/>
      <c r="D128" s="1306" t="s">
        <v>766</v>
      </c>
      <c r="E128" s="1315"/>
      <c r="F128" s="1314"/>
      <c r="G128" s="1290"/>
      <c r="H128" s="1244"/>
    </row>
    <row r="129" spans="1:8" s="631" customFormat="1" ht="12.75">
      <c r="A129" s="630"/>
      <c r="B129" s="1131"/>
      <c r="C129" s="1320"/>
      <c r="D129" s="1306" t="s">
        <v>767</v>
      </c>
      <c r="E129" s="1315"/>
      <c r="F129" s="1314"/>
      <c r="G129" s="1290"/>
      <c r="H129" s="1244"/>
    </row>
    <row r="130" spans="1:8" s="631" customFormat="1" ht="12.75">
      <c r="A130" s="630"/>
      <c r="B130" s="1131"/>
      <c r="C130" s="1320"/>
      <c r="D130" s="1306" t="s">
        <v>572</v>
      </c>
      <c r="E130" s="1315"/>
      <c r="F130" s="1314"/>
      <c r="G130" s="1290"/>
      <c r="H130" s="1244"/>
    </row>
    <row r="131" spans="1:8" s="631" customFormat="1" ht="12.75">
      <c r="A131" s="630"/>
      <c r="B131" s="1131"/>
      <c r="C131" s="1320"/>
      <c r="D131" s="1306"/>
      <c r="E131" s="1315"/>
      <c r="F131" s="1314"/>
      <c r="G131" s="1290"/>
      <c r="H131" s="1244"/>
    </row>
    <row r="132" spans="1:8" s="631" customFormat="1" ht="12.75">
      <c r="A132" s="630"/>
      <c r="B132" s="1115" t="s">
        <v>297</v>
      </c>
      <c r="C132" s="1309"/>
      <c r="D132" s="1306" t="s">
        <v>768</v>
      </c>
      <c r="E132" s="1315"/>
      <c r="F132" s="1314"/>
      <c r="G132" s="1290"/>
      <c r="H132" s="1244"/>
    </row>
    <row r="133" spans="1:8" s="631" customFormat="1" ht="12.75">
      <c r="A133" s="630"/>
      <c r="B133" s="1115"/>
      <c r="C133" s="1309" t="s">
        <v>39</v>
      </c>
      <c r="D133" s="1306" t="s">
        <v>769</v>
      </c>
      <c r="E133" s="1315" t="s">
        <v>5</v>
      </c>
      <c r="F133" s="1314">
        <v>1</v>
      </c>
      <c r="G133" s="1290"/>
      <c r="H133" s="1290">
        <f>F133*G133</f>
        <v>0</v>
      </c>
    </row>
    <row r="134" spans="1:8" s="631" customFormat="1" ht="12.75">
      <c r="A134" s="630"/>
      <c r="B134" s="1131"/>
      <c r="C134" s="1320"/>
      <c r="D134" s="1306" t="s">
        <v>770</v>
      </c>
      <c r="E134" s="1315"/>
      <c r="F134" s="1314"/>
      <c r="G134" s="1290"/>
      <c r="H134" s="1244"/>
    </row>
    <row r="135" spans="1:8" s="631" customFormat="1" ht="12.75">
      <c r="A135" s="630"/>
      <c r="B135" s="1131"/>
      <c r="C135" s="1320"/>
      <c r="D135" s="1306" t="s">
        <v>771</v>
      </c>
      <c r="E135" s="1315"/>
      <c r="F135" s="1314"/>
      <c r="G135" s="1290"/>
      <c r="H135" s="1244"/>
    </row>
    <row r="136" spans="1:8" s="631" customFormat="1" ht="12.75">
      <c r="A136" s="630"/>
      <c r="B136" s="1131"/>
      <c r="C136" s="1320"/>
      <c r="D136" s="1306" t="s">
        <v>572</v>
      </c>
      <c r="E136" s="1315"/>
      <c r="F136" s="1314"/>
      <c r="G136" s="1290"/>
      <c r="H136" s="1244"/>
    </row>
    <row r="137" spans="1:8" s="631" customFormat="1" ht="12.75">
      <c r="A137" s="630"/>
      <c r="B137" s="1131"/>
      <c r="C137" s="1320"/>
      <c r="D137" s="1306"/>
      <c r="E137" s="1315"/>
      <c r="F137" s="1314"/>
      <c r="G137" s="1290"/>
      <c r="H137" s="1244"/>
    </row>
    <row r="138" spans="1:8" s="631" customFormat="1" ht="12.75">
      <c r="A138" s="630"/>
      <c r="B138" s="1115"/>
      <c r="C138" s="1309" t="s">
        <v>35</v>
      </c>
      <c r="D138" s="1306" t="s">
        <v>772</v>
      </c>
      <c r="E138" s="1315" t="s">
        <v>5</v>
      </c>
      <c r="F138" s="1314">
        <v>1</v>
      </c>
      <c r="G138" s="1290"/>
      <c r="H138" s="1290">
        <f>F138*G138</f>
        <v>0</v>
      </c>
    </row>
    <row r="139" spans="1:8" s="631" customFormat="1" ht="12.75">
      <c r="A139" s="630"/>
      <c r="B139" s="1131"/>
      <c r="C139" s="1320"/>
      <c r="D139" s="1306" t="s">
        <v>773</v>
      </c>
      <c r="E139" s="1315"/>
      <c r="F139" s="1314"/>
      <c r="G139" s="1290"/>
      <c r="H139" s="1244"/>
    </row>
    <row r="140" spans="1:8" s="631" customFormat="1" ht="12.75">
      <c r="A140" s="630"/>
      <c r="B140" s="1131"/>
      <c r="C140" s="1320"/>
      <c r="D140" s="1306" t="s">
        <v>593</v>
      </c>
      <c r="E140" s="1315"/>
      <c r="F140" s="1314"/>
      <c r="G140" s="1290"/>
      <c r="H140" s="1244"/>
    </row>
    <row r="141" spans="1:8" s="631" customFormat="1" ht="12.75">
      <c r="A141" s="630"/>
      <c r="B141" s="1131"/>
      <c r="C141" s="1320"/>
      <c r="D141" s="1306" t="s">
        <v>572</v>
      </c>
      <c r="E141" s="1315"/>
      <c r="F141" s="1314"/>
      <c r="G141" s="1290"/>
      <c r="H141" s="1244"/>
    </row>
    <row r="142" spans="1:8" s="631" customFormat="1" ht="12.75">
      <c r="A142" s="630"/>
      <c r="B142" s="1131"/>
      <c r="C142" s="1320"/>
      <c r="D142" s="1306"/>
      <c r="E142" s="1315"/>
      <c r="F142" s="1314"/>
      <c r="G142" s="1290"/>
      <c r="H142" s="1244"/>
    </row>
    <row r="143" spans="1:8" s="631" customFormat="1" ht="12.75">
      <c r="A143" s="630"/>
      <c r="B143" s="1115"/>
      <c r="C143" s="1309" t="s">
        <v>203</v>
      </c>
      <c r="D143" s="1306" t="s">
        <v>774</v>
      </c>
      <c r="E143" s="1315" t="s">
        <v>5</v>
      </c>
      <c r="F143" s="1314">
        <v>1</v>
      </c>
      <c r="G143" s="1290"/>
      <c r="H143" s="1290">
        <f>F143*G143</f>
        <v>0</v>
      </c>
    </row>
    <row r="144" spans="1:8" s="631" customFormat="1" ht="12.75">
      <c r="A144" s="630"/>
      <c r="B144" s="1131"/>
      <c r="C144" s="1320"/>
      <c r="D144" s="1306" t="s">
        <v>775</v>
      </c>
      <c r="E144" s="1315"/>
      <c r="F144" s="1314"/>
      <c r="G144" s="1290"/>
      <c r="H144" s="1244"/>
    </row>
    <row r="145" spans="1:11" s="631" customFormat="1" ht="12.75">
      <c r="A145" s="630"/>
      <c r="B145" s="1131"/>
      <c r="C145" s="1320"/>
      <c r="D145" s="1306" t="s">
        <v>498</v>
      </c>
      <c r="E145" s="1315"/>
      <c r="F145" s="1314"/>
      <c r="G145" s="1290"/>
      <c r="H145" s="1244"/>
    </row>
    <row r="146" spans="1:11" s="631" customFormat="1" ht="12.75">
      <c r="A146" s="630"/>
      <c r="B146" s="1131"/>
      <c r="C146" s="1320"/>
      <c r="D146" s="1306" t="s">
        <v>572</v>
      </c>
      <c r="E146" s="1315"/>
      <c r="F146" s="1314"/>
      <c r="G146" s="1290"/>
      <c r="H146" s="1244"/>
    </row>
    <row r="147" spans="1:11" s="631" customFormat="1" ht="12.75">
      <c r="A147" s="630"/>
      <c r="B147" s="1131"/>
      <c r="C147" s="1320"/>
      <c r="D147" s="1306"/>
      <c r="E147" s="1315"/>
      <c r="F147" s="1314"/>
      <c r="G147" s="1290"/>
      <c r="H147" s="1244"/>
    </row>
    <row r="148" spans="1:11" s="631" customFormat="1" ht="12.75">
      <c r="A148" s="630"/>
      <c r="B148" s="1115" t="s">
        <v>300</v>
      </c>
      <c r="C148" s="1309"/>
      <c r="D148" s="1306" t="s">
        <v>510</v>
      </c>
      <c r="E148" s="1315"/>
      <c r="F148" s="1314"/>
      <c r="G148" s="1290"/>
      <c r="H148" s="1244"/>
    </row>
    <row r="149" spans="1:11" s="504" customFormat="1" ht="12.75">
      <c r="B149" s="1124"/>
      <c r="C149" s="1307" t="s">
        <v>39</v>
      </c>
      <c r="D149" s="1306" t="s">
        <v>521</v>
      </c>
      <c r="E149" s="1291"/>
      <c r="F149" s="1304"/>
      <c r="G149" s="1290"/>
      <c r="H149" s="1260"/>
      <c r="I149" s="509"/>
      <c r="J149" s="509"/>
      <c r="K149" s="509"/>
    </row>
    <row r="150" spans="1:11" s="631" customFormat="1" ht="12.75">
      <c r="A150" s="630"/>
      <c r="B150" s="1115"/>
      <c r="C150" s="1307"/>
      <c r="D150" s="1306" t="s">
        <v>522</v>
      </c>
      <c r="E150" s="1315"/>
      <c r="F150" s="1314"/>
      <c r="G150" s="1290"/>
      <c r="H150" s="1244"/>
    </row>
    <row r="151" spans="1:11" s="504" customFormat="1" ht="15.75" customHeight="1">
      <c r="B151" s="1124"/>
      <c r="C151" s="1307"/>
      <c r="D151" s="1308" t="s">
        <v>513</v>
      </c>
      <c r="E151" s="1291" t="s">
        <v>514</v>
      </c>
      <c r="F151" s="1304">
        <v>36</v>
      </c>
      <c r="G151" s="1290"/>
      <c r="H151" s="1260">
        <f>+G151*F151</f>
        <v>0</v>
      </c>
      <c r="I151" s="509"/>
      <c r="J151" s="509"/>
      <c r="K151" s="509"/>
    </row>
    <row r="152" spans="1:11" s="504" customFormat="1" ht="15.75" customHeight="1">
      <c r="B152" s="1124"/>
      <c r="C152" s="1307"/>
      <c r="D152" s="1308" t="s">
        <v>515</v>
      </c>
      <c r="E152" s="1291" t="s">
        <v>514</v>
      </c>
      <c r="F152" s="1304">
        <v>6</v>
      </c>
      <c r="G152" s="1290"/>
      <c r="H152" s="1260">
        <f>+G152*F152</f>
        <v>0</v>
      </c>
      <c r="I152" s="509"/>
      <c r="J152" s="509"/>
      <c r="K152" s="509"/>
    </row>
    <row r="153" spans="1:11" s="504" customFormat="1" ht="15.75" customHeight="1">
      <c r="B153" s="1124"/>
      <c r="C153" s="1307"/>
      <c r="D153" s="1306"/>
      <c r="E153" s="1291"/>
      <c r="F153" s="1304"/>
      <c r="G153" s="1290"/>
      <c r="H153" s="1260"/>
      <c r="I153" s="509"/>
      <c r="J153" s="509"/>
      <c r="K153" s="509"/>
    </row>
    <row r="154" spans="1:11" s="504" customFormat="1" ht="12.75">
      <c r="B154" s="1115" t="s">
        <v>301</v>
      </c>
      <c r="C154" s="1309"/>
      <c r="D154" s="1306" t="s">
        <v>527</v>
      </c>
      <c r="E154" s="1291"/>
      <c r="F154" s="1304"/>
      <c r="G154" s="1290"/>
      <c r="H154" s="1260"/>
      <c r="I154" s="509"/>
      <c r="J154" s="509"/>
      <c r="K154" s="509"/>
    </row>
    <row r="155" spans="1:11" s="504" customFormat="1" ht="12.75">
      <c r="B155" s="1124"/>
      <c r="C155" s="1307" t="s">
        <v>39</v>
      </c>
      <c r="D155" s="1308" t="s">
        <v>535</v>
      </c>
      <c r="E155" s="1291"/>
      <c r="F155" s="1304"/>
      <c r="G155" s="1290"/>
      <c r="H155" s="1260"/>
      <c r="I155" s="509"/>
      <c r="J155" s="509"/>
      <c r="K155" s="509"/>
    </row>
    <row r="156" spans="1:11" s="504" customFormat="1" ht="12.75">
      <c r="B156" s="1115"/>
      <c r="C156" s="1307"/>
      <c r="D156" s="1303" t="s">
        <v>539</v>
      </c>
      <c r="E156" s="1291" t="s">
        <v>123</v>
      </c>
      <c r="F156" s="1304">
        <v>6</v>
      </c>
      <c r="G156" s="1290"/>
      <c r="H156" s="1290">
        <f>F156*G156</f>
        <v>0</v>
      </c>
      <c r="I156" s="509"/>
      <c r="J156" s="509"/>
      <c r="K156" s="509"/>
    </row>
    <row r="157" spans="1:11" s="504" customFormat="1" ht="12.75">
      <c r="B157" s="1115"/>
      <c r="C157" s="1307"/>
      <c r="D157" s="1303"/>
      <c r="E157" s="1291"/>
      <c r="F157" s="1304"/>
      <c r="G157" s="1290"/>
      <c r="H157" s="1260"/>
      <c r="I157" s="509"/>
      <c r="J157" s="509"/>
      <c r="K157" s="509"/>
    </row>
    <row r="158" spans="1:11" s="504" customFormat="1" ht="12.75">
      <c r="B158" s="1124"/>
      <c r="C158" s="1307" t="s">
        <v>35</v>
      </c>
      <c r="D158" s="1308" t="s">
        <v>776</v>
      </c>
      <c r="E158" s="1291"/>
      <c r="F158" s="1304"/>
      <c r="G158" s="1290"/>
      <c r="H158" s="1260"/>
      <c r="I158" s="509"/>
      <c r="J158" s="509"/>
      <c r="K158" s="509"/>
    </row>
    <row r="159" spans="1:11" s="504" customFormat="1" ht="12.75">
      <c r="B159" s="1115"/>
      <c r="C159" s="1307"/>
      <c r="D159" s="1303" t="s">
        <v>569</v>
      </c>
      <c r="E159" s="1291" t="s">
        <v>123</v>
      </c>
      <c r="F159" s="1304">
        <v>1</v>
      </c>
      <c r="G159" s="1290"/>
      <c r="H159" s="1290">
        <f>F159*G159</f>
        <v>0</v>
      </c>
      <c r="I159" s="509"/>
      <c r="J159" s="509"/>
      <c r="K159" s="509"/>
    </row>
    <row r="160" spans="1:11" s="504" customFormat="1" ht="12.75">
      <c r="B160" s="1115"/>
      <c r="C160" s="1307"/>
      <c r="D160" s="1303" t="s">
        <v>777</v>
      </c>
      <c r="E160" s="1291" t="s">
        <v>123</v>
      </c>
      <c r="F160" s="1304">
        <v>1</v>
      </c>
      <c r="G160" s="1290"/>
      <c r="H160" s="1290">
        <f>F160*G160</f>
        <v>0</v>
      </c>
      <c r="I160" s="509"/>
      <c r="J160" s="509"/>
      <c r="K160" s="509"/>
    </row>
    <row r="161" spans="1:31" s="504" customFormat="1" ht="12.75">
      <c r="B161" s="1115"/>
      <c r="C161" s="1307"/>
      <c r="D161" s="1303" t="s">
        <v>778</v>
      </c>
      <c r="E161" s="1291" t="s">
        <v>123</v>
      </c>
      <c r="F161" s="1304">
        <v>1</v>
      </c>
      <c r="G161" s="1290"/>
      <c r="H161" s="1290">
        <f>F161*G161</f>
        <v>0</v>
      </c>
      <c r="I161" s="509"/>
      <c r="J161" s="509"/>
      <c r="K161" s="509"/>
    </row>
    <row r="162" spans="1:31" s="504" customFormat="1" ht="12.75">
      <c r="B162" s="1115"/>
      <c r="C162" s="1307"/>
      <c r="D162" s="1303"/>
      <c r="E162" s="1291"/>
      <c r="F162" s="1304"/>
      <c r="G162" s="1290"/>
      <c r="H162" s="1260"/>
      <c r="I162" s="509"/>
      <c r="J162" s="509"/>
      <c r="K162" s="509"/>
    </row>
    <row r="163" spans="1:31" s="504" customFormat="1" ht="12.75">
      <c r="B163" s="1124"/>
      <c r="C163" s="1307"/>
      <c r="D163" s="1306" t="s">
        <v>549</v>
      </c>
      <c r="E163" s="1291" t="s">
        <v>15</v>
      </c>
      <c r="F163" s="1316">
        <v>1</v>
      </c>
      <c r="G163" s="1290"/>
      <c r="H163" s="1290">
        <f>F163*G163</f>
        <v>0</v>
      </c>
      <c r="I163" s="509"/>
      <c r="J163" s="509"/>
      <c r="K163" s="509"/>
    </row>
    <row r="164" spans="1:31" s="379" customFormat="1" ht="15" customHeight="1">
      <c r="A164" s="14"/>
      <c r="B164" s="496"/>
      <c r="C164" s="126"/>
      <c r="D164" s="138"/>
      <c r="E164" s="498"/>
      <c r="F164" s="664"/>
      <c r="G164" s="665"/>
      <c r="H164" s="501"/>
      <c r="I164" s="15"/>
      <c r="J164" s="715"/>
    </row>
    <row r="165" spans="1:31" s="379" customFormat="1" ht="15" customHeight="1">
      <c r="A165" s="14"/>
      <c r="B165" s="1637"/>
      <c r="C165" s="1584"/>
      <c r="D165" s="1638"/>
      <c r="E165" s="1579"/>
      <c r="F165" s="1639"/>
      <c r="G165" s="1640"/>
      <c r="H165" s="1594"/>
      <c r="I165" s="15"/>
      <c r="J165" s="715"/>
    </row>
    <row r="166" spans="1:31" s="8" customFormat="1" ht="20.100000000000001" customHeight="1">
      <c r="A166" s="4"/>
      <c r="B166" s="621"/>
      <c r="C166" s="433"/>
      <c r="D166" s="434" t="s">
        <v>150</v>
      </c>
      <c r="E166" s="622"/>
      <c r="F166" s="623"/>
      <c r="G166" s="437"/>
      <c r="H166" s="624">
        <f>SUBTOTAL(9,H167:H195)</f>
        <v>0</v>
      </c>
      <c r="I166" s="5"/>
      <c r="J166" s="41"/>
    </row>
    <row r="167" spans="1:31" s="504" customFormat="1" ht="15.75" customHeight="1">
      <c r="B167" s="629">
        <v>1</v>
      </c>
      <c r="C167" s="716"/>
      <c r="D167" s="668" t="s">
        <v>150</v>
      </c>
      <c r="E167" s="669"/>
      <c r="F167" s="670"/>
      <c r="G167" s="671"/>
      <c r="H167" s="693">
        <f>SUBTOTAL(9,H168:H194)</f>
        <v>0</v>
      </c>
      <c r="I167" s="509"/>
      <c r="J167" s="509"/>
      <c r="K167" s="509"/>
      <c r="L167" s="509"/>
      <c r="M167" s="509"/>
      <c r="N167" s="509"/>
      <c r="O167" s="511"/>
      <c r="P167" s="511"/>
      <c r="Q167" s="511"/>
      <c r="R167" s="511"/>
      <c r="S167" s="511"/>
      <c r="T167" s="511"/>
      <c r="U167" s="509"/>
      <c r="V167" s="509"/>
      <c r="W167" s="509"/>
      <c r="X167" s="509"/>
      <c r="Y167" s="509"/>
      <c r="Z167" s="509"/>
      <c r="AA167" s="509"/>
      <c r="AB167" s="509"/>
      <c r="AC167" s="509"/>
      <c r="AD167" s="509"/>
      <c r="AE167" s="509"/>
    </row>
    <row r="168" spans="1:31" s="679" customFormat="1" ht="15.75" customHeight="1">
      <c r="B168" s="814">
        <f>B167+0.1</f>
        <v>1.1000000000000001</v>
      </c>
      <c r="C168" s="839"/>
      <c r="D168" s="597" t="s">
        <v>394</v>
      </c>
      <c r="E168" s="524"/>
      <c r="F168" s="689"/>
      <c r="G168" s="694"/>
      <c r="H168" s="695">
        <f>SUBTOTAL(9,H169:H183)</f>
        <v>0</v>
      </c>
      <c r="I168" s="526"/>
      <c r="J168" s="526"/>
      <c r="K168" s="526"/>
      <c r="L168" s="526"/>
      <c r="M168" s="526"/>
      <c r="N168" s="526"/>
      <c r="O168" s="680"/>
      <c r="P168" s="680"/>
      <c r="Q168" s="260"/>
      <c r="R168" s="260"/>
      <c r="S168" s="260"/>
      <c r="T168" s="260"/>
      <c r="U168" s="526"/>
      <c r="V168" s="526"/>
      <c r="W168" s="526"/>
      <c r="X168" s="526"/>
      <c r="Y168" s="526"/>
      <c r="Z168" s="526"/>
      <c r="AA168" s="526"/>
      <c r="AB168" s="526"/>
      <c r="AC168" s="526"/>
      <c r="AD168" s="526"/>
      <c r="AE168" s="526"/>
    </row>
    <row r="169" spans="1:31" s="504" customFormat="1" ht="15.75" customHeight="1">
      <c r="B169" s="813" t="s">
        <v>286</v>
      </c>
      <c r="C169" s="827"/>
      <c r="D169" s="533" t="s">
        <v>395</v>
      </c>
      <c r="E169" s="512"/>
      <c r="F169" s="596"/>
      <c r="G169" s="696"/>
      <c r="H169" s="695"/>
      <c r="I169" s="509"/>
      <c r="J169" s="509"/>
      <c r="K169" s="509"/>
      <c r="L169" s="509"/>
      <c r="M169" s="509"/>
      <c r="N169" s="509"/>
      <c r="O169" s="511"/>
      <c r="P169" s="511"/>
      <c r="Q169" s="511"/>
      <c r="R169" s="511"/>
      <c r="S169" s="511"/>
      <c r="T169" s="511"/>
      <c r="U169" s="509"/>
      <c r="V169" s="509"/>
      <c r="W169" s="509"/>
      <c r="X169" s="509"/>
      <c r="Y169" s="509"/>
      <c r="Z169" s="509"/>
      <c r="AA169" s="509"/>
      <c r="AB169" s="509"/>
      <c r="AC169" s="509"/>
      <c r="AD169" s="509"/>
      <c r="AE169" s="509"/>
    </row>
    <row r="170" spans="1:31" s="504" customFormat="1" ht="15.75" customHeight="1">
      <c r="B170" s="809"/>
      <c r="C170" s="827"/>
      <c r="D170" s="535" t="s">
        <v>396</v>
      </c>
      <c r="E170" s="512"/>
      <c r="F170" s="596"/>
      <c r="G170" s="581"/>
      <c r="H170" s="581"/>
      <c r="I170" s="509"/>
      <c r="J170" s="509"/>
      <c r="K170" s="509"/>
      <c r="L170" s="509"/>
      <c r="M170" s="509"/>
      <c r="N170" s="509"/>
      <c r="O170" s="511"/>
      <c r="P170" s="511"/>
      <c r="Q170" s="511"/>
      <c r="R170" s="511"/>
      <c r="S170" s="511"/>
      <c r="T170" s="511"/>
      <c r="U170" s="509"/>
      <c r="V170" s="509"/>
      <c r="W170" s="509"/>
      <c r="X170" s="509"/>
      <c r="Y170" s="509"/>
      <c r="Z170" s="509"/>
      <c r="AA170" s="509"/>
      <c r="AB170" s="509"/>
      <c r="AC170" s="509"/>
      <c r="AD170" s="509"/>
      <c r="AE170" s="509"/>
    </row>
    <row r="171" spans="1:31" s="504" customFormat="1" ht="15.75" customHeight="1">
      <c r="B171" s="810"/>
      <c r="C171" s="637" t="s">
        <v>39</v>
      </c>
      <c r="D171" s="535" t="s">
        <v>779</v>
      </c>
      <c r="E171" s="512" t="s">
        <v>5</v>
      </c>
      <c r="F171" s="596">
        <v>1</v>
      </c>
      <c r="G171" s="581"/>
      <c r="H171" s="581">
        <f>+G171*F171</f>
        <v>0</v>
      </c>
      <c r="I171" s="509"/>
      <c r="J171" s="509"/>
      <c r="K171" s="509"/>
      <c r="L171" s="509"/>
      <c r="M171" s="509"/>
      <c r="N171" s="509"/>
      <c r="O171" s="511"/>
      <c r="P171" s="511"/>
      <c r="Q171" s="511"/>
      <c r="R171" s="511"/>
      <c r="S171" s="511"/>
      <c r="T171" s="511"/>
      <c r="U171" s="509"/>
      <c r="V171" s="509"/>
      <c r="W171" s="509"/>
      <c r="X171" s="509"/>
      <c r="Y171" s="509"/>
      <c r="Z171" s="509"/>
      <c r="AA171" s="509"/>
      <c r="AB171" s="509"/>
      <c r="AC171" s="509"/>
      <c r="AD171" s="509"/>
      <c r="AE171" s="509"/>
    </row>
    <row r="172" spans="1:31" s="504" customFormat="1" ht="15.75" customHeight="1">
      <c r="B172" s="810"/>
      <c r="C172" s="637" t="s">
        <v>35</v>
      </c>
      <c r="D172" s="535" t="s">
        <v>780</v>
      </c>
      <c r="E172" s="512" t="s">
        <v>5</v>
      </c>
      <c r="F172" s="596">
        <v>1</v>
      </c>
      <c r="G172" s="581"/>
      <c r="H172" s="581">
        <f>+G172*F172</f>
        <v>0</v>
      </c>
      <c r="I172" s="509"/>
      <c r="J172" s="509"/>
      <c r="K172" s="509"/>
      <c r="L172" s="509"/>
      <c r="M172" s="509"/>
      <c r="N172" s="509"/>
      <c r="O172" s="511"/>
      <c r="P172" s="511"/>
      <c r="Q172" s="511"/>
      <c r="R172" s="511"/>
      <c r="S172" s="511"/>
      <c r="T172" s="511"/>
      <c r="U172" s="509"/>
      <c r="V172" s="509"/>
      <c r="W172" s="509"/>
      <c r="X172" s="509"/>
      <c r="Y172" s="509"/>
      <c r="Z172" s="509"/>
      <c r="AA172" s="509"/>
      <c r="AB172" s="509"/>
      <c r="AC172" s="509"/>
      <c r="AD172" s="509"/>
      <c r="AE172" s="509"/>
    </row>
    <row r="173" spans="1:31" s="504" customFormat="1" ht="12.75" customHeight="1">
      <c r="B173" s="809"/>
      <c r="C173" s="827"/>
      <c r="D173" s="535"/>
      <c r="E173" s="512"/>
      <c r="F173" s="596"/>
      <c r="G173" s="591"/>
      <c r="H173" s="581"/>
      <c r="I173" s="509"/>
      <c r="J173" s="509"/>
      <c r="K173" s="509"/>
      <c r="L173" s="509"/>
      <c r="M173" s="509"/>
      <c r="N173" s="509"/>
      <c r="O173" s="511"/>
      <c r="P173" s="511"/>
      <c r="Q173" s="511"/>
      <c r="R173" s="511"/>
      <c r="S173" s="511"/>
      <c r="T173" s="511"/>
      <c r="U173" s="509"/>
      <c r="V173" s="509"/>
      <c r="W173" s="509"/>
      <c r="X173" s="509"/>
      <c r="Y173" s="509"/>
      <c r="Z173" s="509"/>
      <c r="AA173" s="509"/>
      <c r="AB173" s="509"/>
      <c r="AC173" s="509"/>
      <c r="AD173" s="509"/>
      <c r="AE173" s="509"/>
    </row>
    <row r="174" spans="1:31" s="679" customFormat="1" ht="15.75" customHeight="1">
      <c r="B174" s="513" t="s">
        <v>297</v>
      </c>
      <c r="C174" s="827"/>
      <c r="D174" s="535" t="s">
        <v>424</v>
      </c>
      <c r="E174" s="512"/>
      <c r="F174" s="689"/>
      <c r="G174" s="591"/>
      <c r="H174" s="677"/>
      <c r="I174" s="526"/>
      <c r="J174" s="526"/>
      <c r="K174" s="526"/>
      <c r="L174" s="526"/>
      <c r="M174" s="526"/>
      <c r="N174" s="526"/>
      <c r="O174" s="680"/>
      <c r="P174" s="680"/>
      <c r="Q174" s="260"/>
      <c r="R174" s="260"/>
      <c r="S174" s="260"/>
      <c r="T174" s="260"/>
      <c r="U174" s="526"/>
      <c r="V174" s="526"/>
      <c r="W174" s="526"/>
      <c r="X174" s="526"/>
      <c r="Y174" s="526"/>
      <c r="Z174" s="526"/>
      <c r="AA174" s="526"/>
      <c r="AB174" s="526"/>
      <c r="AC174" s="526"/>
      <c r="AD174" s="526"/>
      <c r="AE174" s="526"/>
    </row>
    <row r="175" spans="1:31" s="570" customFormat="1" ht="25.5">
      <c r="B175" s="812"/>
      <c r="C175" s="637" t="s">
        <v>39</v>
      </c>
      <c r="D175" s="571" t="s">
        <v>781</v>
      </c>
      <c r="E175" s="566" t="s">
        <v>12</v>
      </c>
      <c r="F175" s="711">
        <v>11</v>
      </c>
      <c r="G175" s="591"/>
      <c r="H175" s="581">
        <f>+G175*F175</f>
        <v>0</v>
      </c>
      <c r="I175" s="572"/>
      <c r="J175" s="572"/>
      <c r="K175" s="572"/>
      <c r="L175" s="572"/>
      <c r="M175" s="572"/>
      <c r="N175" s="572"/>
      <c r="O175" s="573"/>
      <c r="P175" s="573"/>
      <c r="Q175" s="574"/>
      <c r="R175" s="574"/>
      <c r="S175" s="574"/>
      <c r="T175" s="574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</row>
    <row r="176" spans="1:31" s="570" customFormat="1" ht="38.25">
      <c r="B176" s="812"/>
      <c r="C176" s="637" t="s">
        <v>35</v>
      </c>
      <c r="D176" s="571" t="s">
        <v>782</v>
      </c>
      <c r="E176" s="566" t="s">
        <v>12</v>
      </c>
      <c r="F176" s="711">
        <v>13.2</v>
      </c>
      <c r="G176" s="591"/>
      <c r="H176" s="581">
        <f>+G176*F176</f>
        <v>0</v>
      </c>
      <c r="I176" s="572"/>
      <c r="J176" s="572"/>
      <c r="K176" s="572"/>
      <c r="L176" s="572"/>
      <c r="M176" s="572"/>
      <c r="N176" s="572"/>
      <c r="O176" s="573"/>
      <c r="P176" s="573"/>
      <c r="Q176" s="574"/>
      <c r="R176" s="574"/>
      <c r="S176" s="574"/>
      <c r="T176" s="574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</row>
    <row r="177" spans="2:31" s="504" customFormat="1" ht="15.75" customHeight="1">
      <c r="B177" s="811"/>
      <c r="C177" s="637" t="s">
        <v>203</v>
      </c>
      <c r="D177" s="690" t="s">
        <v>653</v>
      </c>
      <c r="E177" s="512" t="s">
        <v>639</v>
      </c>
      <c r="F177" s="596">
        <v>10</v>
      </c>
      <c r="G177" s="581"/>
      <c r="H177" s="581">
        <f>+G177*F177</f>
        <v>0</v>
      </c>
      <c r="I177" s="509"/>
      <c r="J177" s="509"/>
      <c r="K177" s="509"/>
      <c r="L177" s="509"/>
      <c r="M177" s="509"/>
      <c r="N177" s="509"/>
      <c r="O177" s="511"/>
      <c r="P177" s="511"/>
      <c r="Q177" s="511"/>
      <c r="R177" s="511"/>
      <c r="S177" s="511"/>
      <c r="T177" s="511"/>
      <c r="U177" s="509"/>
      <c r="V177" s="509"/>
      <c r="W177" s="509"/>
      <c r="X177" s="509"/>
      <c r="Y177" s="509"/>
      <c r="Z177" s="509"/>
      <c r="AA177" s="509"/>
      <c r="AB177" s="509"/>
      <c r="AC177" s="509"/>
    </row>
    <row r="178" spans="2:31" s="679" customFormat="1" ht="15.75" customHeight="1">
      <c r="B178" s="700"/>
      <c r="C178" s="827"/>
      <c r="D178" s="535"/>
      <c r="E178" s="512"/>
      <c r="F178" s="596"/>
      <c r="G178" s="591"/>
      <c r="H178" s="694"/>
      <c r="I178" s="526"/>
      <c r="J178" s="526"/>
      <c r="K178" s="526"/>
      <c r="L178" s="526"/>
      <c r="M178" s="526"/>
      <c r="N178" s="526"/>
      <c r="O178" s="680"/>
      <c r="P178" s="680"/>
      <c r="Q178" s="260"/>
      <c r="R178" s="260"/>
      <c r="S178" s="260"/>
      <c r="T178" s="260"/>
      <c r="U178" s="526"/>
      <c r="V178" s="526"/>
      <c r="W178" s="526"/>
      <c r="X178" s="526"/>
      <c r="Y178" s="526"/>
      <c r="Z178" s="526"/>
      <c r="AA178" s="526"/>
      <c r="AB178" s="526"/>
      <c r="AC178" s="526"/>
      <c r="AD178" s="526"/>
      <c r="AE178" s="526"/>
    </row>
    <row r="179" spans="2:31" s="504" customFormat="1" ht="15.75" customHeight="1">
      <c r="B179" s="593" t="s">
        <v>300</v>
      </c>
      <c r="C179" s="827"/>
      <c r="D179" s="562" t="s">
        <v>659</v>
      </c>
      <c r="E179" s="512"/>
      <c r="F179" s="596"/>
      <c r="G179" s="591"/>
      <c r="H179" s="677"/>
      <c r="I179" s="509"/>
      <c r="J179" s="509"/>
      <c r="K179" s="509"/>
      <c r="L179" s="509"/>
      <c r="M179" s="509"/>
      <c r="N179" s="509"/>
      <c r="O179" s="511"/>
      <c r="P179" s="511"/>
      <c r="Q179" s="511"/>
      <c r="R179" s="511"/>
      <c r="S179" s="511"/>
      <c r="T179" s="511"/>
      <c r="U179" s="509"/>
      <c r="V179" s="509"/>
      <c r="W179" s="509"/>
      <c r="X179" s="509"/>
      <c r="Y179" s="509"/>
      <c r="Z179" s="509"/>
      <c r="AA179" s="509"/>
      <c r="AB179" s="509"/>
      <c r="AC179" s="509"/>
    </row>
    <row r="180" spans="2:31" s="504" customFormat="1" ht="15.75" customHeight="1">
      <c r="B180" s="810"/>
      <c r="C180" s="637" t="s">
        <v>39</v>
      </c>
      <c r="D180" s="562" t="s">
        <v>660</v>
      </c>
      <c r="E180" s="512" t="s">
        <v>0</v>
      </c>
      <c r="F180" s="596">
        <v>8</v>
      </c>
      <c r="G180" s="591"/>
      <c r="H180" s="581">
        <f>+G180*F180</f>
        <v>0</v>
      </c>
      <c r="I180" s="509"/>
      <c r="J180" s="509"/>
      <c r="K180" s="509"/>
      <c r="L180" s="509"/>
      <c r="M180" s="509"/>
      <c r="N180" s="509"/>
      <c r="O180" s="511"/>
      <c r="P180" s="511"/>
      <c r="Q180" s="511"/>
      <c r="R180" s="511"/>
      <c r="S180" s="511"/>
      <c r="T180" s="511"/>
      <c r="U180" s="509"/>
      <c r="V180" s="509"/>
      <c r="W180" s="509"/>
      <c r="X180" s="509"/>
      <c r="Y180" s="509"/>
      <c r="Z180" s="509"/>
      <c r="AA180" s="509"/>
      <c r="AB180" s="509"/>
      <c r="AC180" s="509"/>
    </row>
    <row r="181" spans="2:31" s="504" customFormat="1" ht="15.75" customHeight="1">
      <c r="B181" s="810"/>
      <c r="C181" s="637" t="s">
        <v>35</v>
      </c>
      <c r="D181" s="562" t="s">
        <v>661</v>
      </c>
      <c r="E181" s="512" t="s">
        <v>0</v>
      </c>
      <c r="F181" s="596">
        <v>2</v>
      </c>
      <c r="G181" s="591"/>
      <c r="H181" s="581">
        <f>+G181*F181</f>
        <v>0</v>
      </c>
      <c r="I181" s="509"/>
      <c r="J181" s="509"/>
      <c r="K181" s="509"/>
      <c r="L181" s="509"/>
      <c r="M181" s="509"/>
      <c r="N181" s="509"/>
      <c r="O181" s="511"/>
      <c r="P181" s="511"/>
      <c r="Q181" s="511"/>
      <c r="R181" s="511"/>
      <c r="S181" s="511"/>
      <c r="T181" s="511"/>
      <c r="U181" s="509"/>
      <c r="V181" s="509"/>
      <c r="W181" s="509"/>
      <c r="X181" s="509"/>
      <c r="Y181" s="509"/>
      <c r="Z181" s="509"/>
      <c r="AA181" s="509"/>
      <c r="AB181" s="509"/>
      <c r="AC181" s="509"/>
    </row>
    <row r="182" spans="2:31" s="504" customFormat="1" ht="15.75" customHeight="1">
      <c r="B182" s="810"/>
      <c r="C182" s="827"/>
      <c r="D182" s="562"/>
      <c r="E182" s="512"/>
      <c r="F182" s="596"/>
      <c r="G182" s="591"/>
      <c r="H182" s="702"/>
      <c r="I182" s="509"/>
      <c r="J182" s="509"/>
      <c r="K182" s="509"/>
      <c r="L182" s="509"/>
      <c r="M182" s="509"/>
      <c r="N182" s="509"/>
      <c r="O182" s="511"/>
      <c r="P182" s="511"/>
      <c r="Q182" s="511"/>
      <c r="R182" s="511"/>
      <c r="S182" s="511"/>
      <c r="T182" s="511"/>
      <c r="U182" s="509"/>
      <c r="V182" s="509"/>
      <c r="W182" s="509"/>
      <c r="X182" s="509"/>
      <c r="Y182" s="509"/>
      <c r="Z182" s="509"/>
      <c r="AA182" s="509"/>
      <c r="AB182" s="509"/>
      <c r="AC182" s="509"/>
    </row>
    <row r="183" spans="2:31" s="504" customFormat="1" ht="15.75" customHeight="1">
      <c r="B183" s="593" t="s">
        <v>301</v>
      </c>
      <c r="C183" s="827"/>
      <c r="D183" s="562" t="s">
        <v>414</v>
      </c>
      <c r="E183" s="512" t="s">
        <v>10</v>
      </c>
      <c r="F183" s="596">
        <v>1</v>
      </c>
      <c r="G183" s="581"/>
      <c r="H183" s="581">
        <f>+G183*F183</f>
        <v>0</v>
      </c>
      <c r="I183" s="509"/>
      <c r="J183" s="509"/>
      <c r="K183" s="509"/>
      <c r="L183" s="509"/>
      <c r="M183" s="509"/>
      <c r="N183" s="509"/>
      <c r="O183" s="511"/>
      <c r="P183" s="511"/>
      <c r="Q183" s="511"/>
      <c r="R183" s="511"/>
      <c r="S183" s="511"/>
      <c r="T183" s="511"/>
      <c r="U183" s="509"/>
      <c r="V183" s="509"/>
      <c r="W183" s="509"/>
      <c r="X183" s="509"/>
      <c r="Y183" s="509"/>
      <c r="Z183" s="509"/>
      <c r="AA183" s="509"/>
      <c r="AB183" s="509"/>
      <c r="AC183" s="509"/>
    </row>
    <row r="184" spans="2:31" s="504" customFormat="1" ht="15.75" customHeight="1">
      <c r="B184" s="638"/>
      <c r="C184" s="166"/>
      <c r="D184" s="562"/>
      <c r="E184" s="512"/>
      <c r="F184" s="596"/>
      <c r="G184" s="591"/>
      <c r="H184" s="581"/>
      <c r="I184" s="509"/>
      <c r="J184" s="509"/>
      <c r="K184" s="509"/>
      <c r="L184" s="509"/>
      <c r="M184" s="509"/>
      <c r="N184" s="509"/>
      <c r="O184" s="511"/>
      <c r="P184" s="511"/>
      <c r="Q184" s="511"/>
      <c r="R184" s="511"/>
      <c r="S184" s="511"/>
      <c r="T184" s="511"/>
      <c r="U184" s="509"/>
      <c r="V184" s="509"/>
      <c r="W184" s="509"/>
      <c r="X184" s="509"/>
      <c r="Y184" s="509"/>
      <c r="Z184" s="509"/>
      <c r="AA184" s="509"/>
      <c r="AB184" s="509"/>
      <c r="AC184" s="509"/>
    </row>
    <row r="185" spans="2:31" s="504" customFormat="1" ht="15.75" customHeight="1">
      <c r="B185" s="523">
        <f>B168+0.1</f>
        <v>1.2</v>
      </c>
      <c r="C185" s="166"/>
      <c r="D185" s="703" t="s">
        <v>662</v>
      </c>
      <c r="E185" s="512"/>
      <c r="F185" s="596"/>
      <c r="G185" s="692"/>
      <c r="H185" s="677">
        <f>SUBTOTAL(9,H186:H194)</f>
        <v>0</v>
      </c>
      <c r="I185" s="509"/>
      <c r="J185" s="509"/>
      <c r="K185" s="509"/>
      <c r="L185" s="509"/>
      <c r="M185" s="509"/>
      <c r="N185" s="509"/>
      <c r="O185" s="509"/>
      <c r="P185" s="511"/>
      <c r="Q185" s="511"/>
      <c r="R185" s="511"/>
      <c r="S185" s="511"/>
      <c r="T185" s="511"/>
      <c r="U185" s="509"/>
      <c r="V185" s="509"/>
      <c r="W185" s="509"/>
      <c r="X185" s="509"/>
      <c r="Y185" s="509"/>
      <c r="Z185" s="509"/>
      <c r="AA185" s="509"/>
      <c r="AB185" s="509"/>
      <c r="AC185" s="509"/>
    </row>
    <row r="186" spans="2:31" s="504" customFormat="1" ht="15.75" customHeight="1">
      <c r="B186" s="593" t="s">
        <v>416</v>
      </c>
      <c r="C186" s="827"/>
      <c r="D186" s="562" t="s">
        <v>417</v>
      </c>
      <c r="E186" s="512"/>
      <c r="F186" s="596"/>
      <c r="G186" s="581"/>
      <c r="H186" s="677"/>
      <c r="I186" s="509"/>
      <c r="J186" s="509"/>
      <c r="K186" s="509"/>
      <c r="L186" s="509"/>
      <c r="M186" s="509"/>
      <c r="N186" s="509"/>
      <c r="O186" s="511"/>
      <c r="P186" s="511"/>
      <c r="Q186" s="511"/>
      <c r="R186" s="511"/>
      <c r="S186" s="511"/>
      <c r="T186" s="511"/>
      <c r="U186" s="509"/>
      <c r="V186" s="509"/>
      <c r="W186" s="509"/>
      <c r="X186" s="509"/>
      <c r="Y186" s="509"/>
      <c r="Z186" s="509"/>
      <c r="AA186" s="509"/>
      <c r="AB186" s="509"/>
      <c r="AC186" s="509"/>
    </row>
    <row r="187" spans="2:31" s="504" customFormat="1" ht="15.75" customHeight="1">
      <c r="B187" s="810"/>
      <c r="C187" s="637" t="s">
        <v>39</v>
      </c>
      <c r="D187" s="562" t="s">
        <v>783</v>
      </c>
      <c r="E187" s="512" t="s">
        <v>0</v>
      </c>
      <c r="F187" s="596">
        <v>15</v>
      </c>
      <c r="G187" s="591"/>
      <c r="H187" s="581">
        <f>+G187*F187</f>
        <v>0</v>
      </c>
      <c r="I187" s="509"/>
      <c r="J187" s="509"/>
      <c r="K187" s="509"/>
      <c r="L187" s="509"/>
      <c r="M187" s="509"/>
      <c r="N187" s="509"/>
      <c r="O187" s="511"/>
      <c r="P187" s="511"/>
      <c r="Q187" s="511"/>
      <c r="R187" s="511"/>
      <c r="S187" s="511"/>
      <c r="T187" s="511"/>
      <c r="U187" s="509"/>
      <c r="V187" s="509"/>
      <c r="W187" s="509"/>
      <c r="X187" s="509"/>
      <c r="Y187" s="509"/>
      <c r="Z187" s="509"/>
      <c r="AA187" s="509"/>
      <c r="AB187" s="509"/>
      <c r="AC187" s="509"/>
    </row>
    <row r="188" spans="2:31" s="504" customFormat="1" ht="15.75" customHeight="1">
      <c r="B188" s="700"/>
      <c r="C188" s="827"/>
      <c r="D188" s="562"/>
      <c r="E188" s="512"/>
      <c r="F188" s="596"/>
      <c r="G188" s="581"/>
      <c r="H188" s="581"/>
      <c r="I188" s="509"/>
      <c r="J188" s="509"/>
      <c r="K188" s="509"/>
      <c r="L188" s="509"/>
      <c r="M188" s="509"/>
      <c r="N188" s="509"/>
      <c r="O188" s="511"/>
      <c r="P188" s="511"/>
      <c r="Q188" s="511"/>
      <c r="R188" s="511"/>
      <c r="S188" s="511"/>
      <c r="T188" s="511"/>
      <c r="U188" s="509"/>
      <c r="V188" s="509"/>
      <c r="W188" s="509"/>
      <c r="X188" s="509"/>
      <c r="Y188" s="509"/>
      <c r="Z188" s="509"/>
      <c r="AA188" s="509"/>
      <c r="AB188" s="509"/>
      <c r="AC188" s="509"/>
    </row>
    <row r="189" spans="2:31" s="504" customFormat="1" ht="15.75" customHeight="1">
      <c r="B189" s="593" t="s">
        <v>623</v>
      </c>
      <c r="C189" s="827"/>
      <c r="D189" s="562" t="s">
        <v>666</v>
      </c>
      <c r="E189" s="512"/>
      <c r="F189" s="596"/>
      <c r="G189" s="581"/>
      <c r="H189" s="677"/>
      <c r="I189" s="509"/>
      <c r="J189" s="509"/>
      <c r="K189" s="509"/>
      <c r="L189" s="509"/>
      <c r="M189" s="509"/>
      <c r="N189" s="509"/>
      <c r="O189" s="511"/>
      <c r="P189" s="511"/>
      <c r="Q189" s="511"/>
      <c r="R189" s="511"/>
      <c r="S189" s="511"/>
      <c r="T189" s="511"/>
      <c r="U189" s="509"/>
      <c r="V189" s="509"/>
      <c r="W189" s="509"/>
      <c r="X189" s="509"/>
      <c r="Y189" s="509"/>
      <c r="Z189" s="509"/>
      <c r="AA189" s="509"/>
      <c r="AB189" s="509"/>
      <c r="AC189" s="509"/>
    </row>
    <row r="190" spans="2:31" s="504" customFormat="1" ht="15.75" customHeight="1">
      <c r="B190" s="810"/>
      <c r="C190" s="637" t="s">
        <v>39</v>
      </c>
      <c r="D190" s="690" t="s">
        <v>667</v>
      </c>
      <c r="E190" s="512" t="s">
        <v>0</v>
      </c>
      <c r="F190" s="596">
        <v>1</v>
      </c>
      <c r="G190" s="581"/>
      <c r="H190" s="581">
        <f>+G190*F190</f>
        <v>0</v>
      </c>
      <c r="I190" s="509"/>
      <c r="J190" s="509"/>
      <c r="K190" s="509"/>
      <c r="L190" s="509"/>
      <c r="M190" s="509"/>
      <c r="N190" s="509"/>
      <c r="O190" s="511"/>
      <c r="P190" s="511"/>
      <c r="Q190" s="511"/>
      <c r="R190" s="511"/>
      <c r="S190" s="511"/>
      <c r="T190" s="511"/>
      <c r="U190" s="509"/>
      <c r="V190" s="509"/>
      <c r="W190" s="509"/>
      <c r="X190" s="509"/>
      <c r="Y190" s="509"/>
      <c r="Z190" s="509"/>
      <c r="AA190" s="509"/>
      <c r="AB190" s="509"/>
      <c r="AC190" s="509"/>
    </row>
    <row r="191" spans="2:31" s="504" customFormat="1" ht="15.75" customHeight="1">
      <c r="B191" s="810"/>
      <c r="C191" s="637" t="s">
        <v>35</v>
      </c>
      <c r="D191" s="690" t="s">
        <v>668</v>
      </c>
      <c r="E191" s="512" t="s">
        <v>0</v>
      </c>
      <c r="F191" s="596">
        <v>2</v>
      </c>
      <c r="G191" s="581"/>
      <c r="H191" s="581">
        <f>+G191*F191</f>
        <v>0</v>
      </c>
      <c r="I191" s="509"/>
      <c r="J191" s="509"/>
      <c r="K191" s="509"/>
      <c r="L191" s="509"/>
      <c r="M191" s="509"/>
      <c r="N191" s="509"/>
      <c r="O191" s="511"/>
      <c r="P191" s="511"/>
      <c r="Q191" s="511"/>
      <c r="R191" s="511"/>
      <c r="S191" s="511"/>
      <c r="T191" s="511"/>
      <c r="U191" s="509"/>
      <c r="V191" s="509"/>
      <c r="W191" s="509"/>
      <c r="X191" s="509"/>
      <c r="Y191" s="509"/>
      <c r="Z191" s="509"/>
      <c r="AA191" s="509"/>
      <c r="AB191" s="509"/>
      <c r="AC191" s="509"/>
    </row>
    <row r="192" spans="2:31" s="504" customFormat="1" ht="15.75" customHeight="1">
      <c r="B192" s="593"/>
      <c r="C192" s="827"/>
      <c r="D192" s="562"/>
      <c r="E192" s="512"/>
      <c r="F192" s="596"/>
      <c r="G192" s="581"/>
      <c r="H192" s="581"/>
      <c r="I192" s="509"/>
      <c r="J192" s="509"/>
      <c r="K192" s="509"/>
      <c r="L192" s="509"/>
      <c r="M192" s="509"/>
      <c r="N192" s="509"/>
      <c r="O192" s="511"/>
      <c r="P192" s="511"/>
      <c r="Q192" s="511"/>
      <c r="R192" s="511"/>
      <c r="S192" s="511"/>
      <c r="T192" s="511"/>
      <c r="U192" s="509"/>
      <c r="V192" s="509"/>
      <c r="W192" s="509"/>
      <c r="X192" s="509"/>
      <c r="Y192" s="509"/>
      <c r="Z192" s="509"/>
      <c r="AA192" s="509"/>
      <c r="AB192" s="509"/>
      <c r="AC192" s="509"/>
    </row>
    <row r="193" spans="1:29" s="504" customFormat="1" ht="15.75" customHeight="1">
      <c r="B193" s="593" t="s">
        <v>627</v>
      </c>
      <c r="C193" s="827"/>
      <c r="D193" s="562" t="s">
        <v>424</v>
      </c>
      <c r="E193" s="512"/>
      <c r="F193" s="596"/>
      <c r="G193" s="581"/>
      <c r="H193" s="677"/>
      <c r="I193" s="509"/>
      <c r="J193" s="509"/>
      <c r="K193" s="509"/>
      <c r="L193" s="509"/>
      <c r="M193" s="509"/>
      <c r="N193" s="509"/>
      <c r="O193" s="511"/>
      <c r="P193" s="511"/>
      <c r="Q193" s="511"/>
      <c r="R193" s="511"/>
      <c r="S193" s="511"/>
      <c r="T193" s="511"/>
      <c r="U193" s="509"/>
      <c r="V193" s="509"/>
      <c r="W193" s="509"/>
      <c r="X193" s="509"/>
      <c r="Y193" s="509"/>
      <c r="Z193" s="509"/>
      <c r="AA193" s="509"/>
      <c r="AB193" s="509"/>
      <c r="AC193" s="509"/>
    </row>
    <row r="194" spans="1:29" s="504" customFormat="1" ht="15.75" customHeight="1">
      <c r="B194" s="810"/>
      <c r="C194" s="637" t="s">
        <v>39</v>
      </c>
      <c r="D194" s="690" t="s">
        <v>671</v>
      </c>
      <c r="E194" s="512" t="s">
        <v>639</v>
      </c>
      <c r="F194" s="596">
        <v>15</v>
      </c>
      <c r="G194" s="581"/>
      <c r="H194" s="581">
        <f>+G194*F194</f>
        <v>0</v>
      </c>
      <c r="I194" s="509"/>
      <c r="J194" s="509"/>
      <c r="K194" s="509"/>
      <c r="L194" s="509"/>
      <c r="M194" s="509"/>
      <c r="N194" s="509"/>
      <c r="O194" s="511"/>
      <c r="P194" s="511"/>
      <c r="Q194" s="511"/>
      <c r="R194" s="511"/>
      <c r="S194" s="511"/>
      <c r="T194" s="511"/>
      <c r="U194" s="509"/>
      <c r="V194" s="509"/>
      <c r="W194" s="509"/>
      <c r="X194" s="509"/>
      <c r="Y194" s="509"/>
      <c r="Z194" s="509"/>
      <c r="AA194" s="509"/>
      <c r="AB194" s="509"/>
      <c r="AC194" s="509"/>
    </row>
    <row r="195" spans="1:29" ht="15" customHeight="1">
      <c r="B195" s="449"/>
      <c r="C195" s="450"/>
      <c r="D195" s="451"/>
      <c r="E195" s="452"/>
      <c r="F195" s="453"/>
      <c r="G195" s="454"/>
      <c r="H195" s="455"/>
    </row>
    <row r="196" spans="1:29" ht="15" customHeight="1">
      <c r="B196" s="449"/>
      <c r="C196" s="450"/>
      <c r="D196" s="451"/>
      <c r="E196" s="452"/>
      <c r="F196" s="453"/>
      <c r="G196" s="454"/>
      <c r="H196" s="455"/>
    </row>
    <row r="197" spans="1:29" s="6" customFormat="1">
      <c r="A197" s="8"/>
      <c r="B197" s="284"/>
      <c r="C197" s="285"/>
      <c r="D197" s="286"/>
      <c r="E197" s="287"/>
      <c r="F197" s="288"/>
      <c r="G197" s="1014"/>
      <c r="H197" s="289"/>
      <c r="I197" s="16"/>
      <c r="J197" s="16"/>
      <c r="K197" s="7"/>
    </row>
  </sheetData>
  <mergeCells count="2">
    <mergeCell ref="B5:H5"/>
    <mergeCell ref="B7:H7"/>
  </mergeCells>
  <printOptions horizontalCentered="1"/>
  <pageMargins left="0" right="0" top="0.5" bottom="0.5" header="0.31496062992126" footer="0.31496062992126"/>
  <pageSetup paperSize="9" scale="90" orientation="portrait" horizontalDpi="150" verticalDpi="150" r:id="rId1"/>
  <headerFooter>
    <oddFooter xml:space="preserve">&amp;R&amp;"Arial,Regular"&amp;9&amp;P from &amp;N             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view="pageBreakPreview" zoomScaleSheetLayoutView="100" workbookViewId="0">
      <selection activeCell="U20" sqref="U20"/>
    </sheetView>
  </sheetViews>
  <sheetFormatPr defaultRowHeight="12.75"/>
  <cols>
    <col min="1" max="1" width="3.85546875" style="248" customWidth="1"/>
    <col min="2" max="2" width="7" style="283" customWidth="1"/>
    <col min="3" max="3" width="0.5703125" style="248" customWidth="1"/>
    <col min="4" max="5" width="48.7109375" style="248" customWidth="1"/>
    <col min="6" max="6" width="9.140625" style="248"/>
    <col min="7" max="8" width="18.42578125" style="248" customWidth="1"/>
    <col min="9" max="256" width="9.140625" style="248"/>
    <col min="257" max="257" width="2.140625" style="248" customWidth="1"/>
    <col min="258" max="258" width="7" style="248" customWidth="1"/>
    <col min="259" max="259" width="1.5703125" style="248" customWidth="1"/>
    <col min="260" max="260" width="78.140625" style="248" customWidth="1"/>
    <col min="261" max="261" width="18.7109375" style="248" customWidth="1"/>
    <col min="262" max="512" width="9.140625" style="248"/>
    <col min="513" max="513" width="2.140625" style="248" customWidth="1"/>
    <col min="514" max="514" width="7" style="248" customWidth="1"/>
    <col min="515" max="515" width="1.5703125" style="248" customWidth="1"/>
    <col min="516" max="516" width="78.140625" style="248" customWidth="1"/>
    <col min="517" max="517" width="18.7109375" style="248" customWidth="1"/>
    <col min="518" max="768" width="9.140625" style="248"/>
    <col min="769" max="769" width="2.140625" style="248" customWidth="1"/>
    <col min="770" max="770" width="7" style="248" customWidth="1"/>
    <col min="771" max="771" width="1.5703125" style="248" customWidth="1"/>
    <col min="772" max="772" width="78.140625" style="248" customWidth="1"/>
    <col min="773" max="773" width="18.7109375" style="248" customWidth="1"/>
    <col min="774" max="1024" width="9.140625" style="248"/>
    <col min="1025" max="1025" width="2.140625" style="248" customWidth="1"/>
    <col min="1026" max="1026" width="7" style="248" customWidth="1"/>
    <col min="1027" max="1027" width="1.5703125" style="248" customWidth="1"/>
    <col min="1028" max="1028" width="78.140625" style="248" customWidth="1"/>
    <col min="1029" max="1029" width="18.7109375" style="248" customWidth="1"/>
    <col min="1030" max="1280" width="9.140625" style="248"/>
    <col min="1281" max="1281" width="2.140625" style="248" customWidth="1"/>
    <col min="1282" max="1282" width="7" style="248" customWidth="1"/>
    <col min="1283" max="1283" width="1.5703125" style="248" customWidth="1"/>
    <col min="1284" max="1284" width="78.140625" style="248" customWidth="1"/>
    <col min="1285" max="1285" width="18.7109375" style="248" customWidth="1"/>
    <col min="1286" max="1536" width="9.140625" style="248"/>
    <col min="1537" max="1537" width="2.140625" style="248" customWidth="1"/>
    <col min="1538" max="1538" width="7" style="248" customWidth="1"/>
    <col min="1539" max="1539" width="1.5703125" style="248" customWidth="1"/>
    <col min="1540" max="1540" width="78.140625" style="248" customWidth="1"/>
    <col min="1541" max="1541" width="18.7109375" style="248" customWidth="1"/>
    <col min="1542" max="1792" width="9.140625" style="248"/>
    <col min="1793" max="1793" width="2.140625" style="248" customWidth="1"/>
    <col min="1794" max="1794" width="7" style="248" customWidth="1"/>
    <col min="1795" max="1795" width="1.5703125" style="248" customWidth="1"/>
    <col min="1796" max="1796" width="78.140625" style="248" customWidth="1"/>
    <col min="1797" max="1797" width="18.7109375" style="248" customWidth="1"/>
    <col min="1798" max="2048" width="9.140625" style="248"/>
    <col min="2049" max="2049" width="2.140625" style="248" customWidth="1"/>
    <col min="2050" max="2050" width="7" style="248" customWidth="1"/>
    <col min="2051" max="2051" width="1.5703125" style="248" customWidth="1"/>
    <col min="2052" max="2052" width="78.140625" style="248" customWidth="1"/>
    <col min="2053" max="2053" width="18.7109375" style="248" customWidth="1"/>
    <col min="2054" max="2304" width="9.140625" style="248"/>
    <col min="2305" max="2305" width="2.140625" style="248" customWidth="1"/>
    <col min="2306" max="2306" width="7" style="248" customWidth="1"/>
    <col min="2307" max="2307" width="1.5703125" style="248" customWidth="1"/>
    <col min="2308" max="2308" width="78.140625" style="248" customWidth="1"/>
    <col min="2309" max="2309" width="18.7109375" style="248" customWidth="1"/>
    <col min="2310" max="2560" width="9.140625" style="248"/>
    <col min="2561" max="2561" width="2.140625" style="248" customWidth="1"/>
    <col min="2562" max="2562" width="7" style="248" customWidth="1"/>
    <col min="2563" max="2563" width="1.5703125" style="248" customWidth="1"/>
    <col min="2564" max="2564" width="78.140625" style="248" customWidth="1"/>
    <col min="2565" max="2565" width="18.7109375" style="248" customWidth="1"/>
    <col min="2566" max="2816" width="9.140625" style="248"/>
    <col min="2817" max="2817" width="2.140625" style="248" customWidth="1"/>
    <col min="2818" max="2818" width="7" style="248" customWidth="1"/>
    <col min="2819" max="2819" width="1.5703125" style="248" customWidth="1"/>
    <col min="2820" max="2820" width="78.140625" style="248" customWidth="1"/>
    <col min="2821" max="2821" width="18.7109375" style="248" customWidth="1"/>
    <col min="2822" max="3072" width="9.140625" style="248"/>
    <col min="3073" max="3073" width="2.140625" style="248" customWidth="1"/>
    <col min="3074" max="3074" width="7" style="248" customWidth="1"/>
    <col min="3075" max="3075" width="1.5703125" style="248" customWidth="1"/>
    <col min="3076" max="3076" width="78.140625" style="248" customWidth="1"/>
    <col min="3077" max="3077" width="18.7109375" style="248" customWidth="1"/>
    <col min="3078" max="3328" width="9.140625" style="248"/>
    <col min="3329" max="3329" width="2.140625" style="248" customWidth="1"/>
    <col min="3330" max="3330" width="7" style="248" customWidth="1"/>
    <col min="3331" max="3331" width="1.5703125" style="248" customWidth="1"/>
    <col min="3332" max="3332" width="78.140625" style="248" customWidth="1"/>
    <col min="3333" max="3333" width="18.7109375" style="248" customWidth="1"/>
    <col min="3334" max="3584" width="9.140625" style="248"/>
    <col min="3585" max="3585" width="2.140625" style="248" customWidth="1"/>
    <col min="3586" max="3586" width="7" style="248" customWidth="1"/>
    <col min="3587" max="3587" width="1.5703125" style="248" customWidth="1"/>
    <col min="3588" max="3588" width="78.140625" style="248" customWidth="1"/>
    <col min="3589" max="3589" width="18.7109375" style="248" customWidth="1"/>
    <col min="3590" max="3840" width="9.140625" style="248"/>
    <col min="3841" max="3841" width="2.140625" style="248" customWidth="1"/>
    <col min="3842" max="3842" width="7" style="248" customWidth="1"/>
    <col min="3843" max="3843" width="1.5703125" style="248" customWidth="1"/>
    <col min="3844" max="3844" width="78.140625" style="248" customWidth="1"/>
    <col min="3845" max="3845" width="18.7109375" style="248" customWidth="1"/>
    <col min="3846" max="4096" width="9.140625" style="248"/>
    <col min="4097" max="4097" width="2.140625" style="248" customWidth="1"/>
    <col min="4098" max="4098" width="7" style="248" customWidth="1"/>
    <col min="4099" max="4099" width="1.5703125" style="248" customWidth="1"/>
    <col min="4100" max="4100" width="78.140625" style="248" customWidth="1"/>
    <col min="4101" max="4101" width="18.7109375" style="248" customWidth="1"/>
    <col min="4102" max="4352" width="9.140625" style="248"/>
    <col min="4353" max="4353" width="2.140625" style="248" customWidth="1"/>
    <col min="4354" max="4354" width="7" style="248" customWidth="1"/>
    <col min="4355" max="4355" width="1.5703125" style="248" customWidth="1"/>
    <col min="4356" max="4356" width="78.140625" style="248" customWidth="1"/>
    <col min="4357" max="4357" width="18.7109375" style="248" customWidth="1"/>
    <col min="4358" max="4608" width="9.140625" style="248"/>
    <col min="4609" max="4609" width="2.140625" style="248" customWidth="1"/>
    <col min="4610" max="4610" width="7" style="248" customWidth="1"/>
    <col min="4611" max="4611" width="1.5703125" style="248" customWidth="1"/>
    <col min="4612" max="4612" width="78.140625" style="248" customWidth="1"/>
    <col min="4613" max="4613" width="18.7109375" style="248" customWidth="1"/>
    <col min="4614" max="4864" width="9.140625" style="248"/>
    <col min="4865" max="4865" width="2.140625" style="248" customWidth="1"/>
    <col min="4866" max="4866" width="7" style="248" customWidth="1"/>
    <col min="4867" max="4867" width="1.5703125" style="248" customWidth="1"/>
    <col min="4868" max="4868" width="78.140625" style="248" customWidth="1"/>
    <col min="4869" max="4869" width="18.7109375" style="248" customWidth="1"/>
    <col min="4870" max="5120" width="9.140625" style="248"/>
    <col min="5121" max="5121" width="2.140625" style="248" customWidth="1"/>
    <col min="5122" max="5122" width="7" style="248" customWidth="1"/>
    <col min="5123" max="5123" width="1.5703125" style="248" customWidth="1"/>
    <col min="5124" max="5124" width="78.140625" style="248" customWidth="1"/>
    <col min="5125" max="5125" width="18.7109375" style="248" customWidth="1"/>
    <col min="5126" max="5376" width="9.140625" style="248"/>
    <col min="5377" max="5377" width="2.140625" style="248" customWidth="1"/>
    <col min="5378" max="5378" width="7" style="248" customWidth="1"/>
    <col min="5379" max="5379" width="1.5703125" style="248" customWidth="1"/>
    <col min="5380" max="5380" width="78.140625" style="248" customWidth="1"/>
    <col min="5381" max="5381" width="18.7109375" style="248" customWidth="1"/>
    <col min="5382" max="5632" width="9.140625" style="248"/>
    <col min="5633" max="5633" width="2.140625" style="248" customWidth="1"/>
    <col min="5634" max="5634" width="7" style="248" customWidth="1"/>
    <col min="5635" max="5635" width="1.5703125" style="248" customWidth="1"/>
    <col min="5636" max="5636" width="78.140625" style="248" customWidth="1"/>
    <col min="5637" max="5637" width="18.7109375" style="248" customWidth="1"/>
    <col min="5638" max="5888" width="9.140625" style="248"/>
    <col min="5889" max="5889" width="2.140625" style="248" customWidth="1"/>
    <col min="5890" max="5890" width="7" style="248" customWidth="1"/>
    <col min="5891" max="5891" width="1.5703125" style="248" customWidth="1"/>
    <col min="5892" max="5892" width="78.140625" style="248" customWidth="1"/>
    <col min="5893" max="5893" width="18.7109375" style="248" customWidth="1"/>
    <col min="5894" max="6144" width="9.140625" style="248"/>
    <col min="6145" max="6145" width="2.140625" style="248" customWidth="1"/>
    <col min="6146" max="6146" width="7" style="248" customWidth="1"/>
    <col min="6147" max="6147" width="1.5703125" style="248" customWidth="1"/>
    <col min="6148" max="6148" width="78.140625" style="248" customWidth="1"/>
    <col min="6149" max="6149" width="18.7109375" style="248" customWidth="1"/>
    <col min="6150" max="6400" width="9.140625" style="248"/>
    <col min="6401" max="6401" width="2.140625" style="248" customWidth="1"/>
    <col min="6402" max="6402" width="7" style="248" customWidth="1"/>
    <col min="6403" max="6403" width="1.5703125" style="248" customWidth="1"/>
    <col min="6404" max="6404" width="78.140625" style="248" customWidth="1"/>
    <col min="6405" max="6405" width="18.7109375" style="248" customWidth="1"/>
    <col min="6406" max="6656" width="9.140625" style="248"/>
    <col min="6657" max="6657" width="2.140625" style="248" customWidth="1"/>
    <col min="6658" max="6658" width="7" style="248" customWidth="1"/>
    <col min="6659" max="6659" width="1.5703125" style="248" customWidth="1"/>
    <col min="6660" max="6660" width="78.140625" style="248" customWidth="1"/>
    <col min="6661" max="6661" width="18.7109375" style="248" customWidth="1"/>
    <col min="6662" max="6912" width="9.140625" style="248"/>
    <col min="6913" max="6913" width="2.140625" style="248" customWidth="1"/>
    <col min="6914" max="6914" width="7" style="248" customWidth="1"/>
    <col min="6915" max="6915" width="1.5703125" style="248" customWidth="1"/>
    <col min="6916" max="6916" width="78.140625" style="248" customWidth="1"/>
    <col min="6917" max="6917" width="18.7109375" style="248" customWidth="1"/>
    <col min="6918" max="7168" width="9.140625" style="248"/>
    <col min="7169" max="7169" width="2.140625" style="248" customWidth="1"/>
    <col min="7170" max="7170" width="7" style="248" customWidth="1"/>
    <col min="7171" max="7171" width="1.5703125" style="248" customWidth="1"/>
    <col min="7172" max="7172" width="78.140625" style="248" customWidth="1"/>
    <col min="7173" max="7173" width="18.7109375" style="248" customWidth="1"/>
    <col min="7174" max="7424" width="9.140625" style="248"/>
    <col min="7425" max="7425" width="2.140625" style="248" customWidth="1"/>
    <col min="7426" max="7426" width="7" style="248" customWidth="1"/>
    <col min="7427" max="7427" width="1.5703125" style="248" customWidth="1"/>
    <col min="7428" max="7428" width="78.140625" style="248" customWidth="1"/>
    <col min="7429" max="7429" width="18.7109375" style="248" customWidth="1"/>
    <col min="7430" max="7680" width="9.140625" style="248"/>
    <col min="7681" max="7681" width="2.140625" style="248" customWidth="1"/>
    <col min="7682" max="7682" width="7" style="248" customWidth="1"/>
    <col min="7683" max="7683" width="1.5703125" style="248" customWidth="1"/>
    <col min="7684" max="7684" width="78.140625" style="248" customWidth="1"/>
    <col min="7685" max="7685" width="18.7109375" style="248" customWidth="1"/>
    <col min="7686" max="7936" width="9.140625" style="248"/>
    <col min="7937" max="7937" width="2.140625" style="248" customWidth="1"/>
    <col min="7938" max="7938" width="7" style="248" customWidth="1"/>
    <col min="7939" max="7939" width="1.5703125" style="248" customWidth="1"/>
    <col min="7940" max="7940" width="78.140625" style="248" customWidth="1"/>
    <col min="7941" max="7941" width="18.7109375" style="248" customWidth="1"/>
    <col min="7942" max="8192" width="9.140625" style="248"/>
    <col min="8193" max="8193" width="2.140625" style="248" customWidth="1"/>
    <col min="8194" max="8194" width="7" style="248" customWidth="1"/>
    <col min="8195" max="8195" width="1.5703125" style="248" customWidth="1"/>
    <col min="8196" max="8196" width="78.140625" style="248" customWidth="1"/>
    <col min="8197" max="8197" width="18.7109375" style="248" customWidth="1"/>
    <col min="8198" max="8448" width="9.140625" style="248"/>
    <col min="8449" max="8449" width="2.140625" style="248" customWidth="1"/>
    <col min="8450" max="8450" width="7" style="248" customWidth="1"/>
    <col min="8451" max="8451" width="1.5703125" style="248" customWidth="1"/>
    <col min="8452" max="8452" width="78.140625" style="248" customWidth="1"/>
    <col min="8453" max="8453" width="18.7109375" style="248" customWidth="1"/>
    <col min="8454" max="8704" width="9.140625" style="248"/>
    <col min="8705" max="8705" width="2.140625" style="248" customWidth="1"/>
    <col min="8706" max="8706" width="7" style="248" customWidth="1"/>
    <col min="8707" max="8707" width="1.5703125" style="248" customWidth="1"/>
    <col min="8708" max="8708" width="78.140625" style="248" customWidth="1"/>
    <col min="8709" max="8709" width="18.7109375" style="248" customWidth="1"/>
    <col min="8710" max="8960" width="9.140625" style="248"/>
    <col min="8961" max="8961" width="2.140625" style="248" customWidth="1"/>
    <col min="8962" max="8962" width="7" style="248" customWidth="1"/>
    <col min="8963" max="8963" width="1.5703125" style="248" customWidth="1"/>
    <col min="8964" max="8964" width="78.140625" style="248" customWidth="1"/>
    <col min="8965" max="8965" width="18.7109375" style="248" customWidth="1"/>
    <col min="8966" max="9216" width="9.140625" style="248"/>
    <col min="9217" max="9217" width="2.140625" style="248" customWidth="1"/>
    <col min="9218" max="9218" width="7" style="248" customWidth="1"/>
    <col min="9219" max="9219" width="1.5703125" style="248" customWidth="1"/>
    <col min="9220" max="9220" width="78.140625" style="248" customWidth="1"/>
    <col min="9221" max="9221" width="18.7109375" style="248" customWidth="1"/>
    <col min="9222" max="9472" width="9.140625" style="248"/>
    <col min="9473" max="9473" width="2.140625" style="248" customWidth="1"/>
    <col min="9474" max="9474" width="7" style="248" customWidth="1"/>
    <col min="9475" max="9475" width="1.5703125" style="248" customWidth="1"/>
    <col min="9476" max="9476" width="78.140625" style="248" customWidth="1"/>
    <col min="9477" max="9477" width="18.7109375" style="248" customWidth="1"/>
    <col min="9478" max="9728" width="9.140625" style="248"/>
    <col min="9729" max="9729" width="2.140625" style="248" customWidth="1"/>
    <col min="9730" max="9730" width="7" style="248" customWidth="1"/>
    <col min="9731" max="9731" width="1.5703125" style="248" customWidth="1"/>
    <col min="9732" max="9732" width="78.140625" style="248" customWidth="1"/>
    <col min="9733" max="9733" width="18.7109375" style="248" customWidth="1"/>
    <col min="9734" max="9984" width="9.140625" style="248"/>
    <col min="9985" max="9985" width="2.140625" style="248" customWidth="1"/>
    <col min="9986" max="9986" width="7" style="248" customWidth="1"/>
    <col min="9987" max="9987" width="1.5703125" style="248" customWidth="1"/>
    <col min="9988" max="9988" width="78.140625" style="248" customWidth="1"/>
    <col min="9989" max="9989" width="18.7109375" style="248" customWidth="1"/>
    <col min="9990" max="10240" width="9.140625" style="248"/>
    <col min="10241" max="10241" width="2.140625" style="248" customWidth="1"/>
    <col min="10242" max="10242" width="7" style="248" customWidth="1"/>
    <col min="10243" max="10243" width="1.5703125" style="248" customWidth="1"/>
    <col min="10244" max="10244" width="78.140625" style="248" customWidth="1"/>
    <col min="10245" max="10245" width="18.7109375" style="248" customWidth="1"/>
    <col min="10246" max="10496" width="9.140625" style="248"/>
    <col min="10497" max="10497" width="2.140625" style="248" customWidth="1"/>
    <col min="10498" max="10498" width="7" style="248" customWidth="1"/>
    <col min="10499" max="10499" width="1.5703125" style="248" customWidth="1"/>
    <col min="10500" max="10500" width="78.140625" style="248" customWidth="1"/>
    <col min="10501" max="10501" width="18.7109375" style="248" customWidth="1"/>
    <col min="10502" max="10752" width="9.140625" style="248"/>
    <col min="10753" max="10753" width="2.140625" style="248" customWidth="1"/>
    <col min="10754" max="10754" width="7" style="248" customWidth="1"/>
    <col min="10755" max="10755" width="1.5703125" style="248" customWidth="1"/>
    <col min="10756" max="10756" width="78.140625" style="248" customWidth="1"/>
    <col min="10757" max="10757" width="18.7109375" style="248" customWidth="1"/>
    <col min="10758" max="11008" width="9.140625" style="248"/>
    <col min="11009" max="11009" width="2.140625" style="248" customWidth="1"/>
    <col min="11010" max="11010" width="7" style="248" customWidth="1"/>
    <col min="11011" max="11011" width="1.5703125" style="248" customWidth="1"/>
    <col min="11012" max="11012" width="78.140625" style="248" customWidth="1"/>
    <col min="11013" max="11013" width="18.7109375" style="248" customWidth="1"/>
    <col min="11014" max="11264" width="9.140625" style="248"/>
    <col min="11265" max="11265" width="2.140625" style="248" customWidth="1"/>
    <col min="11266" max="11266" width="7" style="248" customWidth="1"/>
    <col min="11267" max="11267" width="1.5703125" style="248" customWidth="1"/>
    <col min="11268" max="11268" width="78.140625" style="248" customWidth="1"/>
    <col min="11269" max="11269" width="18.7109375" style="248" customWidth="1"/>
    <col min="11270" max="11520" width="9.140625" style="248"/>
    <col min="11521" max="11521" width="2.140625" style="248" customWidth="1"/>
    <col min="11522" max="11522" width="7" style="248" customWidth="1"/>
    <col min="11523" max="11523" width="1.5703125" style="248" customWidth="1"/>
    <col min="11524" max="11524" width="78.140625" style="248" customWidth="1"/>
    <col min="11525" max="11525" width="18.7109375" style="248" customWidth="1"/>
    <col min="11526" max="11776" width="9.140625" style="248"/>
    <col min="11777" max="11777" width="2.140625" style="248" customWidth="1"/>
    <col min="11778" max="11778" width="7" style="248" customWidth="1"/>
    <col min="11779" max="11779" width="1.5703125" style="248" customWidth="1"/>
    <col min="11780" max="11780" width="78.140625" style="248" customWidth="1"/>
    <col min="11781" max="11781" width="18.7109375" style="248" customWidth="1"/>
    <col min="11782" max="12032" width="9.140625" style="248"/>
    <col min="12033" max="12033" width="2.140625" style="248" customWidth="1"/>
    <col min="12034" max="12034" width="7" style="248" customWidth="1"/>
    <col min="12035" max="12035" width="1.5703125" style="248" customWidth="1"/>
    <col min="12036" max="12036" width="78.140625" style="248" customWidth="1"/>
    <col min="12037" max="12037" width="18.7109375" style="248" customWidth="1"/>
    <col min="12038" max="12288" width="9.140625" style="248"/>
    <col min="12289" max="12289" width="2.140625" style="248" customWidth="1"/>
    <col min="12290" max="12290" width="7" style="248" customWidth="1"/>
    <col min="12291" max="12291" width="1.5703125" style="248" customWidth="1"/>
    <col min="12292" max="12292" width="78.140625" style="248" customWidth="1"/>
    <col min="12293" max="12293" width="18.7109375" style="248" customWidth="1"/>
    <col min="12294" max="12544" width="9.140625" style="248"/>
    <col min="12545" max="12545" width="2.140625" style="248" customWidth="1"/>
    <col min="12546" max="12546" width="7" style="248" customWidth="1"/>
    <col min="12547" max="12547" width="1.5703125" style="248" customWidth="1"/>
    <col min="12548" max="12548" width="78.140625" style="248" customWidth="1"/>
    <col min="12549" max="12549" width="18.7109375" style="248" customWidth="1"/>
    <col min="12550" max="12800" width="9.140625" style="248"/>
    <col min="12801" max="12801" width="2.140625" style="248" customWidth="1"/>
    <col min="12802" max="12802" width="7" style="248" customWidth="1"/>
    <col min="12803" max="12803" width="1.5703125" style="248" customWidth="1"/>
    <col min="12804" max="12804" width="78.140625" style="248" customWidth="1"/>
    <col min="12805" max="12805" width="18.7109375" style="248" customWidth="1"/>
    <col min="12806" max="13056" width="9.140625" style="248"/>
    <col min="13057" max="13057" width="2.140625" style="248" customWidth="1"/>
    <col min="13058" max="13058" width="7" style="248" customWidth="1"/>
    <col min="13059" max="13059" width="1.5703125" style="248" customWidth="1"/>
    <col min="13060" max="13060" width="78.140625" style="248" customWidth="1"/>
    <col min="13061" max="13061" width="18.7109375" style="248" customWidth="1"/>
    <col min="13062" max="13312" width="9.140625" style="248"/>
    <col min="13313" max="13313" width="2.140625" style="248" customWidth="1"/>
    <col min="13314" max="13314" width="7" style="248" customWidth="1"/>
    <col min="13315" max="13315" width="1.5703125" style="248" customWidth="1"/>
    <col min="13316" max="13316" width="78.140625" style="248" customWidth="1"/>
    <col min="13317" max="13317" width="18.7109375" style="248" customWidth="1"/>
    <col min="13318" max="13568" width="9.140625" style="248"/>
    <col min="13569" max="13569" width="2.140625" style="248" customWidth="1"/>
    <col min="13570" max="13570" width="7" style="248" customWidth="1"/>
    <col min="13571" max="13571" width="1.5703125" style="248" customWidth="1"/>
    <col min="13572" max="13572" width="78.140625" style="248" customWidth="1"/>
    <col min="13573" max="13573" width="18.7109375" style="248" customWidth="1"/>
    <col min="13574" max="13824" width="9.140625" style="248"/>
    <col min="13825" max="13825" width="2.140625" style="248" customWidth="1"/>
    <col min="13826" max="13826" width="7" style="248" customWidth="1"/>
    <col min="13827" max="13827" width="1.5703125" style="248" customWidth="1"/>
    <col min="13828" max="13828" width="78.140625" style="248" customWidth="1"/>
    <col min="13829" max="13829" width="18.7109375" style="248" customWidth="1"/>
    <col min="13830" max="14080" width="9.140625" style="248"/>
    <col min="14081" max="14081" width="2.140625" style="248" customWidth="1"/>
    <col min="14082" max="14082" width="7" style="248" customWidth="1"/>
    <col min="14083" max="14083" width="1.5703125" style="248" customWidth="1"/>
    <col min="14084" max="14084" width="78.140625" style="248" customWidth="1"/>
    <col min="14085" max="14085" width="18.7109375" style="248" customWidth="1"/>
    <col min="14086" max="14336" width="9.140625" style="248"/>
    <col min="14337" max="14337" width="2.140625" style="248" customWidth="1"/>
    <col min="14338" max="14338" width="7" style="248" customWidth="1"/>
    <col min="14339" max="14339" width="1.5703125" style="248" customWidth="1"/>
    <col min="14340" max="14340" width="78.140625" style="248" customWidth="1"/>
    <col min="14341" max="14341" width="18.7109375" style="248" customWidth="1"/>
    <col min="14342" max="14592" width="9.140625" style="248"/>
    <col min="14593" max="14593" width="2.140625" style="248" customWidth="1"/>
    <col min="14594" max="14594" width="7" style="248" customWidth="1"/>
    <col min="14595" max="14595" width="1.5703125" style="248" customWidth="1"/>
    <col min="14596" max="14596" width="78.140625" style="248" customWidth="1"/>
    <col min="14597" max="14597" width="18.7109375" style="248" customWidth="1"/>
    <col min="14598" max="14848" width="9.140625" style="248"/>
    <col min="14849" max="14849" width="2.140625" style="248" customWidth="1"/>
    <col min="14850" max="14850" width="7" style="248" customWidth="1"/>
    <col min="14851" max="14851" width="1.5703125" style="248" customWidth="1"/>
    <col min="14852" max="14852" width="78.140625" style="248" customWidth="1"/>
    <col min="14853" max="14853" width="18.7109375" style="248" customWidth="1"/>
    <col min="14854" max="15104" width="9.140625" style="248"/>
    <col min="15105" max="15105" width="2.140625" style="248" customWidth="1"/>
    <col min="15106" max="15106" width="7" style="248" customWidth="1"/>
    <col min="15107" max="15107" width="1.5703125" style="248" customWidth="1"/>
    <col min="15108" max="15108" width="78.140625" style="248" customWidth="1"/>
    <col min="15109" max="15109" width="18.7109375" style="248" customWidth="1"/>
    <col min="15110" max="15360" width="9.140625" style="248"/>
    <col min="15361" max="15361" width="2.140625" style="248" customWidth="1"/>
    <col min="15362" max="15362" width="7" style="248" customWidth="1"/>
    <col min="15363" max="15363" width="1.5703125" style="248" customWidth="1"/>
    <col min="15364" max="15364" width="78.140625" style="248" customWidth="1"/>
    <col min="15365" max="15365" width="18.7109375" style="248" customWidth="1"/>
    <col min="15366" max="15616" width="9.140625" style="248"/>
    <col min="15617" max="15617" width="2.140625" style="248" customWidth="1"/>
    <col min="15618" max="15618" width="7" style="248" customWidth="1"/>
    <col min="15619" max="15619" width="1.5703125" style="248" customWidth="1"/>
    <col min="15620" max="15620" width="78.140625" style="248" customWidth="1"/>
    <col min="15621" max="15621" width="18.7109375" style="248" customWidth="1"/>
    <col min="15622" max="15872" width="9.140625" style="248"/>
    <col min="15873" max="15873" width="2.140625" style="248" customWidth="1"/>
    <col min="15874" max="15874" width="7" style="248" customWidth="1"/>
    <col min="15875" max="15875" width="1.5703125" style="248" customWidth="1"/>
    <col min="15876" max="15876" width="78.140625" style="248" customWidth="1"/>
    <col min="15877" max="15877" width="18.7109375" style="248" customWidth="1"/>
    <col min="15878" max="16128" width="9.140625" style="248"/>
    <col min="16129" max="16129" width="2.140625" style="248" customWidth="1"/>
    <col min="16130" max="16130" width="7" style="248" customWidth="1"/>
    <col min="16131" max="16131" width="1.5703125" style="248" customWidth="1"/>
    <col min="16132" max="16132" width="78.140625" style="248" customWidth="1"/>
    <col min="16133" max="16133" width="18.7109375" style="248" customWidth="1"/>
    <col min="16134" max="16384" width="9.140625" style="248"/>
  </cols>
  <sheetData>
    <row r="1" spans="1:22" s="240" customFormat="1" ht="15" customHeight="1">
      <c r="B1" s="241"/>
      <c r="C1" s="241"/>
      <c r="D1" s="241"/>
      <c r="E1" s="241"/>
      <c r="F1" s="241"/>
      <c r="G1" s="241"/>
      <c r="H1" s="241"/>
      <c r="I1" s="241"/>
      <c r="J1" s="241"/>
    </row>
    <row r="2" spans="1:22" s="1424" customFormat="1" ht="21" customHeight="1">
      <c r="A2" s="1422"/>
      <c r="B2" s="1422"/>
      <c r="C2" s="1422"/>
      <c r="D2" s="1422"/>
      <c r="E2" s="1423" t="s">
        <v>1025</v>
      </c>
      <c r="G2" s="1422"/>
      <c r="H2" s="1422"/>
      <c r="I2" s="1422"/>
      <c r="J2" s="1422"/>
    </row>
    <row r="3" spans="1:22" s="1424" customFormat="1" ht="21" customHeight="1">
      <c r="A3" s="1422"/>
      <c r="B3" s="1422"/>
      <c r="C3" s="1422"/>
      <c r="D3" s="1422"/>
      <c r="E3" s="1423" t="s">
        <v>146</v>
      </c>
      <c r="G3" s="1422"/>
      <c r="H3" s="1422"/>
      <c r="I3" s="1422"/>
      <c r="J3" s="1422"/>
    </row>
    <row r="4" spans="1:22" s="1426" customFormat="1" ht="17.25" customHeight="1">
      <c r="A4" s="1425"/>
      <c r="B4" s="1425"/>
      <c r="C4" s="1425"/>
      <c r="D4" s="1425"/>
      <c r="E4" s="1425"/>
      <c r="F4" s="1424"/>
      <c r="G4" s="1422"/>
      <c r="H4" s="1422"/>
      <c r="I4" s="1425"/>
      <c r="J4" s="1425"/>
    </row>
    <row r="5" spans="1:22" s="1432" customFormat="1" ht="22.5" customHeight="1">
      <c r="A5" s="1427"/>
      <c r="B5" s="1667" t="s">
        <v>1048</v>
      </c>
      <c r="C5" s="1667"/>
      <c r="D5" s="1667"/>
      <c r="E5" s="1667"/>
      <c r="F5" s="1424"/>
      <c r="G5" s="1422"/>
      <c r="H5" s="1422"/>
      <c r="I5" s="1428"/>
      <c r="J5" s="1429"/>
      <c r="K5" s="1430"/>
      <c r="L5" s="1430"/>
      <c r="M5" s="1430"/>
      <c r="N5" s="1431"/>
      <c r="O5" s="1431"/>
      <c r="P5" s="1431"/>
      <c r="Q5" s="1431"/>
      <c r="R5" s="1431"/>
      <c r="S5" s="1431"/>
      <c r="T5" s="1431"/>
      <c r="U5" s="1431"/>
      <c r="V5" s="1431"/>
    </row>
    <row r="6" spans="1:22" s="240" customFormat="1" ht="5.0999999999999996" customHeight="1">
      <c r="B6" s="241"/>
      <c r="C6" s="241"/>
      <c r="D6" s="241"/>
      <c r="E6" s="241"/>
      <c r="F6" s="1424"/>
      <c r="G6" s="1422"/>
      <c r="H6" s="1422"/>
      <c r="J6" s="241"/>
    </row>
    <row r="7" spans="1:22">
      <c r="A7" s="249"/>
      <c r="B7" s="1668" t="s">
        <v>151</v>
      </c>
      <c r="C7" s="1669"/>
      <c r="D7" s="1669"/>
      <c r="E7" s="1669"/>
      <c r="F7" s="250"/>
      <c r="G7" s="250"/>
      <c r="H7" s="250"/>
      <c r="I7" s="249"/>
      <c r="J7" s="249"/>
      <c r="K7" s="249"/>
      <c r="L7" s="249"/>
      <c r="M7" s="249"/>
      <c r="N7" s="249"/>
      <c r="O7" s="249"/>
      <c r="P7" s="249"/>
      <c r="Q7" s="249"/>
      <c r="R7" s="249"/>
    </row>
    <row r="8" spans="1:22" ht="15">
      <c r="A8" s="249"/>
      <c r="B8" s="1670"/>
      <c r="C8" s="1671"/>
      <c r="D8" s="1671"/>
      <c r="E8" s="291" t="str">
        <f>+'Recap Total'!E10</f>
        <v>revG - 06/08/2018</v>
      </c>
      <c r="F8" s="251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</row>
    <row r="9" spans="1:22">
      <c r="A9" s="252"/>
      <c r="B9" s="253"/>
      <c r="C9" s="254"/>
      <c r="D9" s="254"/>
      <c r="E9" s="255"/>
      <c r="F9" s="256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</row>
    <row r="10" spans="1:22">
      <c r="A10" s="257"/>
      <c r="B10" s="1525" t="s">
        <v>147</v>
      </c>
      <c r="C10" s="1526"/>
      <c r="D10" s="1527" t="s">
        <v>26</v>
      </c>
      <c r="E10" s="1528" t="s">
        <v>25</v>
      </c>
      <c r="F10" s="262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</row>
    <row r="11" spans="1:22" ht="13.5" thickBot="1">
      <c r="A11" s="263"/>
      <c r="B11" s="264"/>
      <c r="C11" s="265"/>
      <c r="D11" s="266"/>
      <c r="E11" s="267" t="s">
        <v>33</v>
      </c>
      <c r="F11" s="268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</row>
    <row r="12" spans="1:22" ht="13.5" thickTop="1">
      <c r="A12" s="263"/>
      <c r="B12" s="258"/>
      <c r="C12" s="1529"/>
      <c r="D12" s="260"/>
      <c r="E12" s="269"/>
      <c r="F12" s="268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</row>
    <row r="13" spans="1:22">
      <c r="A13" s="263"/>
      <c r="B13" s="1519" t="s">
        <v>1043</v>
      </c>
      <c r="C13" s="1520"/>
      <c r="D13" s="1521" t="s">
        <v>1036</v>
      </c>
      <c r="E13" s="1522">
        <f>SUBTOTAL(9,E15:E29)</f>
        <v>0</v>
      </c>
      <c r="F13" s="268"/>
      <c r="G13" s="773"/>
      <c r="H13" s="773"/>
      <c r="I13" s="263"/>
      <c r="J13" s="263"/>
      <c r="K13" s="263"/>
      <c r="L13" s="263"/>
      <c r="M13" s="263"/>
      <c r="N13" s="263"/>
      <c r="O13" s="263"/>
      <c r="P13" s="263"/>
      <c r="Q13" s="263"/>
      <c r="R13" s="263"/>
    </row>
    <row r="14" spans="1:22">
      <c r="A14" s="263"/>
      <c r="B14" s="1478"/>
      <c r="C14" s="1224"/>
      <c r="D14" s="1222"/>
      <c r="E14" s="1480"/>
      <c r="F14" s="268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</row>
    <row r="15" spans="1:22">
      <c r="A15" s="263"/>
      <c r="B15" s="1519" t="s">
        <v>38</v>
      </c>
      <c r="C15" s="1520"/>
      <c r="D15" s="1521" t="s">
        <v>990</v>
      </c>
      <c r="E15" s="1522">
        <f>SUBTOTAL(9,E16:E29)</f>
        <v>0</v>
      </c>
      <c r="F15" s="268"/>
      <c r="G15" s="773"/>
      <c r="H15" s="773"/>
      <c r="I15" s="263"/>
      <c r="J15" s="263"/>
      <c r="K15" s="263"/>
      <c r="L15" s="263"/>
      <c r="M15" s="263"/>
      <c r="N15" s="263"/>
      <c r="O15" s="263"/>
      <c r="P15" s="263"/>
      <c r="Q15" s="263"/>
      <c r="R15" s="263"/>
    </row>
    <row r="16" spans="1:22">
      <c r="A16" s="263"/>
      <c r="B16" s="1469" t="s">
        <v>991</v>
      </c>
      <c r="C16" s="1470"/>
      <c r="D16" s="1471" t="s">
        <v>84</v>
      </c>
      <c r="E16" s="1472">
        <f>SUBTOTAL(9,E17:E29)</f>
        <v>0</v>
      </c>
      <c r="F16" s="1"/>
      <c r="G16" s="773"/>
      <c r="H16" s="773"/>
      <c r="I16" s="263"/>
      <c r="J16" s="263"/>
      <c r="K16" s="263"/>
    </row>
    <row r="17" spans="1:8">
      <c r="B17" s="1530" t="s">
        <v>992</v>
      </c>
      <c r="C17" s="1464"/>
      <c r="D17" s="1531" t="s">
        <v>983</v>
      </c>
      <c r="E17" s="1648">
        <f>SUBTOTAL(9,E18:E29)</f>
        <v>0</v>
      </c>
      <c r="F17" s="272"/>
      <c r="G17" s="773"/>
      <c r="H17" s="773"/>
    </row>
    <row r="18" spans="1:8">
      <c r="B18" s="1532"/>
      <c r="C18" s="1464"/>
      <c r="D18" s="1533" t="str">
        <f>+'BQ Fur'!D21</f>
        <v>Ground Floor Plan FFL ± 0.000</v>
      </c>
      <c r="E18" s="1648">
        <f>SUBTOTAL(9,E19:E20)</f>
        <v>0</v>
      </c>
      <c r="F18" s="272"/>
      <c r="G18" s="773"/>
      <c r="H18" s="773"/>
    </row>
    <row r="19" spans="1:8">
      <c r="B19" s="1534">
        <v>1</v>
      </c>
      <c r="C19" s="1535"/>
      <c r="D19" s="1184" t="s">
        <v>984</v>
      </c>
      <c r="E19" s="1665">
        <f>'BQ Fur'!H22</f>
        <v>0</v>
      </c>
      <c r="F19" s="272"/>
      <c r="G19" s="773"/>
      <c r="H19" s="773"/>
    </row>
    <row r="20" spans="1:8">
      <c r="B20" s="1532"/>
      <c r="C20" s="1464"/>
      <c r="D20" s="1536"/>
      <c r="E20" s="1648"/>
      <c r="F20" s="272"/>
      <c r="G20" s="773"/>
      <c r="H20" s="773"/>
    </row>
    <row r="21" spans="1:8">
      <c r="B21" s="1532"/>
      <c r="C21" s="1464"/>
      <c r="D21" s="1533" t="str">
        <f>+'BQ Fur'!D73</f>
        <v>First Floor Plan FFL + 5.200</v>
      </c>
      <c r="E21" s="1648">
        <f>SUBTOTAL(9,E22:E23)</f>
        <v>0</v>
      </c>
      <c r="F21" s="272"/>
      <c r="G21" s="773"/>
      <c r="H21" s="773"/>
    </row>
    <row r="22" spans="1:8">
      <c r="B22" s="1534">
        <v>1</v>
      </c>
      <c r="C22" s="1535"/>
      <c r="D22" s="1184" t="s">
        <v>984</v>
      </c>
      <c r="E22" s="1665">
        <f>'BQ Fur'!H74</f>
        <v>0</v>
      </c>
      <c r="F22" s="272"/>
      <c r="G22" s="773"/>
      <c r="H22" s="773"/>
    </row>
    <row r="23" spans="1:8">
      <c r="B23" s="1532"/>
      <c r="C23" s="1464"/>
      <c r="D23" s="1536"/>
      <c r="E23" s="1648"/>
      <c r="F23" s="272"/>
      <c r="G23" s="773"/>
      <c r="H23" s="773"/>
    </row>
    <row r="24" spans="1:8">
      <c r="B24" s="1532"/>
      <c r="C24" s="1464"/>
      <c r="D24" s="1533" t="str">
        <f>'BQ Fur'!D85</f>
        <v>Second Floor Plan FFL + 10.400</v>
      </c>
      <c r="E24" s="1648">
        <f>SUBTOTAL(9,E25:E26)</f>
        <v>0</v>
      </c>
      <c r="F24" s="272"/>
      <c r="G24" s="773"/>
      <c r="H24" s="773"/>
    </row>
    <row r="25" spans="1:8">
      <c r="B25" s="1534">
        <v>1</v>
      </c>
      <c r="C25" s="1535"/>
      <c r="D25" s="1184" t="s">
        <v>984</v>
      </c>
      <c r="E25" s="1665">
        <f>'BQ Fur'!H86</f>
        <v>0</v>
      </c>
      <c r="F25" s="272"/>
      <c r="G25" s="773"/>
      <c r="H25" s="773"/>
    </row>
    <row r="26" spans="1:8">
      <c r="B26" s="1532"/>
      <c r="C26" s="1464"/>
      <c r="D26" s="1536"/>
      <c r="E26" s="1648"/>
      <c r="F26" s="272"/>
      <c r="G26" s="773"/>
      <c r="H26" s="773"/>
    </row>
    <row r="27" spans="1:8">
      <c r="B27" s="1532"/>
      <c r="C27" s="1464"/>
      <c r="D27" s="1533" t="str">
        <f>+'BQ Fur'!D108</f>
        <v>Third Floor Plan FFL + 15.600</v>
      </c>
      <c r="E27" s="1648">
        <f>SUBTOTAL(9,E28:E29)</f>
        <v>0</v>
      </c>
      <c r="F27" s="272"/>
      <c r="G27" s="773"/>
      <c r="H27" s="773"/>
    </row>
    <row r="28" spans="1:8">
      <c r="B28" s="1534">
        <v>1</v>
      </c>
      <c r="C28" s="1535"/>
      <c r="D28" s="1184" t="s">
        <v>984</v>
      </c>
      <c r="E28" s="1665">
        <f>'BQ Fur'!H109</f>
        <v>0</v>
      </c>
      <c r="F28" s="272"/>
      <c r="G28" s="773"/>
      <c r="H28" s="773"/>
    </row>
    <row r="29" spans="1:8">
      <c r="B29" s="1537"/>
      <c r="C29" s="1538"/>
      <c r="D29" s="1539"/>
      <c r="E29" s="1666"/>
      <c r="F29" s="272"/>
      <c r="G29" s="773"/>
      <c r="H29" s="773"/>
    </row>
    <row r="30" spans="1:8">
      <c r="A30" s="280"/>
      <c r="B30" s="281"/>
      <c r="C30" s="280"/>
      <c r="D30" s="280"/>
      <c r="E30" s="122"/>
      <c r="F30" s="280"/>
      <c r="G30" s="868"/>
    </row>
    <row r="31" spans="1:8">
      <c r="E31" s="428"/>
    </row>
    <row r="32" spans="1:8">
      <c r="E32" s="770"/>
    </row>
    <row r="33" spans="5:5">
      <c r="E33" s="772"/>
    </row>
    <row r="34" spans="5:5">
      <c r="E34" s="771"/>
    </row>
    <row r="35" spans="5:5">
      <c r="E35" s="959"/>
    </row>
  </sheetData>
  <mergeCells count="3">
    <mergeCell ref="B8:D8"/>
    <mergeCell ref="B5:E5"/>
    <mergeCell ref="B7:E7"/>
  </mergeCells>
  <printOptions horizontalCentered="1"/>
  <pageMargins left="0" right="0" top="0.5" bottom="0.5" header="0.3" footer="0.3"/>
  <pageSetup paperSize="9" scale="84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8"/>
  <sheetViews>
    <sheetView view="pageBreakPreview" zoomScaleSheetLayoutView="100" workbookViewId="0">
      <selection activeCell="G16" sqref="G16"/>
    </sheetView>
  </sheetViews>
  <sheetFormatPr defaultRowHeight="15"/>
  <cols>
    <col min="1" max="1" width="3.5703125" style="42" customWidth="1"/>
    <col min="2" max="2" width="6.28515625" style="44" customWidth="1"/>
    <col min="3" max="3" width="4.7109375" style="109" customWidth="1"/>
    <col min="4" max="4" width="44.5703125" style="45" customWidth="1"/>
    <col min="5" max="5" width="6.5703125" style="114" customWidth="1"/>
    <col min="6" max="6" width="10.7109375" style="194" customWidth="1"/>
    <col min="7" max="7" width="15.7109375" style="205" customWidth="1"/>
    <col min="8" max="8" width="18" style="205" customWidth="1"/>
    <col min="9" max="9" width="1.85546875" style="42" customWidth="1"/>
    <col min="10" max="10" width="18.28515625" style="43" hidden="1" customWidth="1"/>
    <col min="11" max="11" width="15" style="43" hidden="1" customWidth="1"/>
    <col min="12" max="12" width="16.140625" style="42" hidden="1" customWidth="1"/>
    <col min="13" max="13" width="15.140625" style="1" hidden="1" customWidth="1"/>
    <col min="14" max="14" width="9.28515625" style="1" hidden="1" customWidth="1"/>
    <col min="15" max="15" width="0" style="42" hidden="1" customWidth="1"/>
    <col min="16" max="16" width="10.5703125" style="43" bestFit="1" customWidth="1"/>
    <col min="17" max="17" width="9.140625" style="43"/>
    <col min="18" max="16384" width="9.140625" style="42"/>
  </cols>
  <sheetData>
    <row r="1" spans="1:22" s="240" customFormat="1" ht="7.5" customHeight="1">
      <c r="B1" s="241"/>
      <c r="C1" s="790"/>
      <c r="D1" s="241"/>
      <c r="E1" s="241"/>
      <c r="F1" s="241"/>
      <c r="G1" s="241"/>
      <c r="H1" s="241"/>
      <c r="I1" s="241"/>
      <c r="J1" s="877" t="s">
        <v>950</v>
      </c>
      <c r="K1" s="803"/>
      <c r="M1" s="1"/>
      <c r="N1" s="1"/>
      <c r="P1" s="878"/>
      <c r="Q1" s="878"/>
    </row>
    <row r="2" spans="1:22" s="1424" customFormat="1" ht="21" customHeight="1">
      <c r="A2" s="1422"/>
      <c r="B2" s="1422"/>
      <c r="C2" s="1422"/>
      <c r="D2" s="1422"/>
      <c r="E2" s="1423" t="s">
        <v>1025</v>
      </c>
      <c r="G2" s="1462"/>
      <c r="H2" s="1422"/>
      <c r="I2" s="1422"/>
      <c r="J2" s="1422"/>
    </row>
    <row r="3" spans="1:22" s="1424" customFormat="1" ht="21" customHeight="1">
      <c r="A3" s="1422"/>
      <c r="B3" s="1422"/>
      <c r="C3" s="1422"/>
      <c r="D3" s="1422"/>
      <c r="E3" s="1423" t="s">
        <v>146</v>
      </c>
      <c r="G3" s="1462"/>
      <c r="H3" s="1422"/>
      <c r="I3" s="1422"/>
      <c r="J3" s="1422"/>
    </row>
    <row r="4" spans="1:22" s="1426" customFormat="1" ht="7.5" customHeight="1">
      <c r="A4" s="1425"/>
      <c r="B4" s="1425"/>
      <c r="C4" s="1425"/>
      <c r="D4" s="1425"/>
      <c r="E4" s="1425"/>
      <c r="F4" s="1425"/>
      <c r="G4" s="1462"/>
      <c r="H4" s="1425"/>
      <c r="I4" s="1425"/>
      <c r="J4" s="1425"/>
    </row>
    <row r="5" spans="1:22" s="242" customFormat="1" ht="25.5" customHeight="1">
      <c r="B5" s="1672" t="s">
        <v>1048</v>
      </c>
      <c r="C5" s="1673"/>
      <c r="D5" s="1673"/>
      <c r="E5" s="1673"/>
      <c r="F5" s="1673"/>
      <c r="G5" s="1673"/>
      <c r="H5" s="1673"/>
    </row>
    <row r="6" spans="1:22" s="240" customFormat="1" ht="5.0999999999999996" customHeight="1">
      <c r="B6" s="241"/>
      <c r="C6" s="790"/>
      <c r="D6" s="241"/>
      <c r="E6" s="241"/>
      <c r="F6" s="241"/>
      <c r="G6" s="1011"/>
      <c r="H6" s="241"/>
    </row>
    <row r="7" spans="1:22" s="456" customFormat="1" ht="20.100000000000001" customHeight="1">
      <c r="B7" s="1668" t="s">
        <v>990</v>
      </c>
      <c r="C7" s="1669"/>
      <c r="D7" s="1669"/>
      <c r="E7" s="1669"/>
      <c r="F7" s="1669"/>
      <c r="G7" s="1669"/>
      <c r="H7" s="1669"/>
      <c r="I7" s="457"/>
      <c r="J7" s="458"/>
      <c r="K7" s="458"/>
      <c r="L7" s="458"/>
      <c r="M7" s="458"/>
      <c r="N7" s="457"/>
      <c r="O7" s="457"/>
      <c r="P7" s="457"/>
      <c r="Q7" s="457"/>
      <c r="R7" s="457"/>
      <c r="S7" s="457"/>
      <c r="T7" s="457"/>
      <c r="U7" s="457"/>
      <c r="V7" s="457"/>
    </row>
    <row r="8" spans="1:22" s="242" customFormat="1" ht="15" customHeight="1">
      <c r="B8" s="244"/>
      <c r="C8" s="244"/>
      <c r="D8" s="244"/>
      <c r="E8" s="244"/>
      <c r="F8" s="244"/>
      <c r="G8" s="244"/>
      <c r="H8" s="291" t="str">
        <f>'Recap Fur'!E8</f>
        <v>revG - 06/08/2018</v>
      </c>
      <c r="J8" s="804"/>
      <c r="K8" s="804"/>
      <c r="M8" s="917"/>
      <c r="N8" s="917"/>
      <c r="P8" s="903"/>
      <c r="Q8" s="903"/>
    </row>
    <row r="9" spans="1:22" s="21" customFormat="1" ht="9" customHeight="1">
      <c r="B9" s="233"/>
      <c r="C9" s="234"/>
      <c r="D9" s="235"/>
      <c r="E9" s="236"/>
      <c r="F9" s="237"/>
      <c r="G9" s="238"/>
      <c r="H9" s="239"/>
      <c r="I9" s="23"/>
      <c r="J9" s="774"/>
      <c r="K9" s="774"/>
      <c r="M9" s="2"/>
      <c r="N9" s="2"/>
      <c r="P9" s="774"/>
      <c r="Q9" s="774"/>
    </row>
    <row r="10" spans="1:22" s="21" customFormat="1">
      <c r="B10" s="24"/>
      <c r="C10" s="48"/>
      <c r="D10" s="25"/>
      <c r="E10" s="110"/>
      <c r="F10" s="171"/>
      <c r="G10" s="195"/>
      <c r="H10" s="196"/>
      <c r="I10" s="26"/>
      <c r="J10" s="774"/>
      <c r="K10" s="774"/>
      <c r="M10" s="2"/>
      <c r="N10" s="2"/>
      <c r="P10" s="774"/>
      <c r="Q10" s="774"/>
    </row>
    <row r="11" spans="1:22" s="31" customFormat="1" ht="15.75">
      <c r="B11" s="27" t="s">
        <v>92</v>
      </c>
      <c r="C11" s="49"/>
      <c r="D11" s="28" t="s">
        <v>26</v>
      </c>
      <c r="E11" s="29" t="s">
        <v>27</v>
      </c>
      <c r="F11" s="172" t="s">
        <v>93</v>
      </c>
      <c r="G11" s="197" t="s">
        <v>94</v>
      </c>
      <c r="H11" s="197" t="s">
        <v>25</v>
      </c>
      <c r="I11" s="30"/>
      <c r="J11" s="775"/>
      <c r="K11" s="805"/>
      <c r="M11" s="2"/>
      <c r="N11" s="2"/>
      <c r="P11" s="775"/>
      <c r="Q11" s="775"/>
    </row>
    <row r="12" spans="1:22" s="22" customFormat="1">
      <c r="B12" s="32" t="s">
        <v>92</v>
      </c>
      <c r="C12" s="47"/>
      <c r="D12" s="33" t="s">
        <v>95</v>
      </c>
      <c r="E12" s="34" t="s">
        <v>96</v>
      </c>
      <c r="F12" s="173" t="s">
        <v>97</v>
      </c>
      <c r="G12" s="198" t="s">
        <v>98</v>
      </c>
      <c r="H12" s="198" t="s">
        <v>99</v>
      </c>
      <c r="I12" s="35"/>
      <c r="J12" s="232"/>
      <c r="K12" s="232"/>
      <c r="M12" s="2"/>
      <c r="N12" s="2"/>
      <c r="P12" s="232"/>
      <c r="Q12" s="232"/>
    </row>
    <row r="13" spans="1:22" s="21" customFormat="1" ht="15.75" thickBot="1">
      <c r="B13" s="36"/>
      <c r="C13" s="50"/>
      <c r="D13" s="37"/>
      <c r="E13" s="111"/>
      <c r="F13" s="174"/>
      <c r="G13" s="199" t="s">
        <v>100</v>
      </c>
      <c r="H13" s="200" t="s">
        <v>100</v>
      </c>
      <c r="I13" s="38"/>
      <c r="J13" s="774"/>
      <c r="K13" s="774"/>
      <c r="M13" s="2"/>
      <c r="N13" s="2"/>
      <c r="P13" s="774"/>
      <c r="Q13" s="774"/>
    </row>
    <row r="14" spans="1:22" s="40" customFormat="1" ht="15" customHeight="1" thickTop="1">
      <c r="B14" s="56"/>
      <c r="C14" s="107"/>
      <c r="D14" s="57"/>
      <c r="E14" s="112"/>
      <c r="F14" s="175"/>
      <c r="G14" s="201"/>
      <c r="H14" s="201"/>
      <c r="I14" s="39"/>
      <c r="J14" s="776"/>
      <c r="K14" s="776"/>
      <c r="M14" s="2"/>
      <c r="N14" s="2"/>
      <c r="P14" s="776"/>
      <c r="Q14" s="776"/>
    </row>
    <row r="15" spans="1:22" s="8" customFormat="1" ht="20.100000000000001" customHeight="1">
      <c r="A15" s="4"/>
      <c r="B15" s="58"/>
      <c r="C15" s="59"/>
      <c r="D15" s="60" t="s">
        <v>51</v>
      </c>
      <c r="E15" s="61"/>
      <c r="F15" s="176"/>
      <c r="G15" s="69"/>
      <c r="H15" s="70"/>
      <c r="I15" s="5"/>
      <c r="J15" s="777"/>
      <c r="K15" s="806"/>
      <c r="M15" s="123"/>
      <c r="N15" s="123"/>
      <c r="P15" s="902"/>
      <c r="Q15" s="902"/>
    </row>
    <row r="16" spans="1:22" s="8" customFormat="1" ht="20.100000000000001" customHeight="1">
      <c r="A16" s="4"/>
      <c r="B16" s="62"/>
      <c r="C16" s="63"/>
      <c r="D16" s="64" t="s">
        <v>84</v>
      </c>
      <c r="E16" s="65"/>
      <c r="F16" s="177"/>
      <c r="G16" s="66"/>
      <c r="H16" s="67">
        <f>SUBTOTAL(9,H20:H118)</f>
        <v>0</v>
      </c>
      <c r="I16" s="5"/>
      <c r="J16" s="230">
        <v>7316483.2699999996</v>
      </c>
      <c r="K16" s="806"/>
      <c r="M16" s="123"/>
      <c r="N16" s="123"/>
      <c r="P16" s="902"/>
      <c r="Q16" s="902"/>
    </row>
    <row r="17" spans="1:17" s="8" customFormat="1" ht="6.75" customHeight="1">
      <c r="A17" s="4"/>
      <c r="B17" s="58"/>
      <c r="C17" s="59"/>
      <c r="D17" s="68"/>
      <c r="E17" s="61"/>
      <c r="F17" s="176"/>
      <c r="G17" s="69"/>
      <c r="H17" s="70"/>
      <c r="I17" s="5"/>
      <c r="J17" s="230"/>
      <c r="K17" s="806"/>
      <c r="M17" s="123"/>
      <c r="N17" s="123"/>
      <c r="P17" s="902"/>
      <c r="Q17" s="902"/>
    </row>
    <row r="18" spans="1:17" s="11" customFormat="1" ht="20.100000000000001" customHeight="1">
      <c r="A18" s="9"/>
      <c r="B18" s="71"/>
      <c r="C18" s="59"/>
      <c r="D18" s="72" t="s">
        <v>52</v>
      </c>
      <c r="E18" s="73"/>
      <c r="F18" s="178"/>
      <c r="G18" s="93">
        <f>H16/F19</f>
        <v>0</v>
      </c>
      <c r="H18" s="74"/>
      <c r="I18" s="10"/>
      <c r="J18" s="230"/>
      <c r="K18" s="806"/>
      <c r="M18" s="123"/>
      <c r="N18" s="123"/>
      <c r="P18" s="902"/>
      <c r="Q18" s="902"/>
    </row>
    <row r="19" spans="1:17" s="11" customFormat="1" ht="20.100000000000001" customHeight="1">
      <c r="A19" s="9"/>
      <c r="B19" s="71"/>
      <c r="C19" s="59"/>
      <c r="D19" s="72" t="s">
        <v>53</v>
      </c>
      <c r="E19" s="73"/>
      <c r="F19" s="179">
        <v>7112</v>
      </c>
      <c r="G19" s="202"/>
      <c r="H19" s="74"/>
      <c r="I19" s="10"/>
      <c r="J19" s="230"/>
      <c r="K19" s="806"/>
      <c r="M19" s="123"/>
      <c r="N19" s="123"/>
      <c r="P19" s="902"/>
      <c r="Q19" s="902"/>
    </row>
    <row r="20" spans="1:17" s="8" customFormat="1" ht="20.100000000000001" customHeight="1">
      <c r="A20" s="4"/>
      <c r="B20" s="921"/>
      <c r="C20" s="922"/>
      <c r="D20" s="923" t="s">
        <v>951</v>
      </c>
      <c r="E20" s="924"/>
      <c r="F20" s="925"/>
      <c r="G20" s="926"/>
      <c r="H20" s="927">
        <f>SUBTOTAL(9,H21:H118)</f>
        <v>0</v>
      </c>
      <c r="J20" s="806"/>
      <c r="K20" s="806"/>
    </row>
    <row r="21" spans="1:17" s="12" customFormat="1" ht="15" customHeight="1">
      <c r="B21" s="928"/>
      <c r="C21" s="929"/>
      <c r="D21" s="930" t="s">
        <v>105</v>
      </c>
      <c r="E21" s="931"/>
      <c r="F21" s="932"/>
      <c r="G21" s="933"/>
      <c r="H21" s="934">
        <f>SUBTOTAL(9,H22:H72)</f>
        <v>0</v>
      </c>
      <c r="J21" s="783"/>
      <c r="K21" s="806"/>
    </row>
    <row r="22" spans="1:17" ht="15" customHeight="1">
      <c r="B22" s="1489">
        <v>1</v>
      </c>
      <c r="C22" s="1490"/>
      <c r="D22" s="1491" t="s">
        <v>952</v>
      </c>
      <c r="E22" s="1492"/>
      <c r="F22" s="1493"/>
      <c r="G22" s="1494"/>
      <c r="H22" s="1495">
        <f>SUBTOTAL(9,H23:H72)</f>
        <v>0</v>
      </c>
      <c r="J22" s="230"/>
      <c r="K22" s="806"/>
      <c r="M22" s="42"/>
      <c r="N22" s="42"/>
      <c r="P22" s="42"/>
      <c r="Q22" s="42"/>
    </row>
    <row r="23" spans="1:17" ht="15" customHeight="1">
      <c r="B23" s="1496">
        <f>B22+0.1</f>
        <v>1.1000000000000001</v>
      </c>
      <c r="C23" s="1497"/>
      <c r="D23" s="1498" t="s">
        <v>953</v>
      </c>
      <c r="E23" s="1499"/>
      <c r="F23" s="1500"/>
      <c r="G23" s="876"/>
      <c r="H23" s="501">
        <f>SUBTOTAL(9,H24:H24)</f>
        <v>0</v>
      </c>
      <c r="J23" s="781"/>
      <c r="K23" s="806"/>
      <c r="M23" s="42"/>
      <c r="N23" s="42"/>
      <c r="P23" s="42"/>
      <c r="Q23" s="42"/>
    </row>
    <row r="24" spans="1:17" ht="15" customHeight="1">
      <c r="B24" s="1501"/>
      <c r="C24" s="1502" t="s">
        <v>39</v>
      </c>
      <c r="D24" s="848" t="s">
        <v>954</v>
      </c>
      <c r="E24" s="1503" t="s">
        <v>12</v>
      </c>
      <c r="F24" s="1504">
        <v>10.5</v>
      </c>
      <c r="G24" s="1505"/>
      <c r="H24" s="876">
        <f>F24*G24</f>
        <v>0</v>
      </c>
      <c r="J24" s="230"/>
      <c r="K24" s="806"/>
      <c r="M24" s="42"/>
      <c r="N24" s="42"/>
      <c r="P24" s="42"/>
      <c r="Q24" s="42"/>
    </row>
    <row r="25" spans="1:17" ht="15" customHeight="1">
      <c r="B25" s="1496">
        <f>B23+0.1</f>
        <v>1.2</v>
      </c>
      <c r="C25" s="1497"/>
      <c r="D25" s="1498" t="s">
        <v>955</v>
      </c>
      <c r="E25" s="1499"/>
      <c r="F25" s="1500"/>
      <c r="G25" s="1506"/>
      <c r="H25" s="501">
        <f>SUBTOTAL(9,H26:H36)</f>
        <v>0</v>
      </c>
      <c r="J25" s="230"/>
      <c r="K25" s="806"/>
      <c r="M25" s="42"/>
      <c r="N25" s="42"/>
      <c r="P25" s="42"/>
      <c r="Q25" s="42"/>
    </row>
    <row r="26" spans="1:17" ht="15" customHeight="1">
      <c r="B26" s="1507"/>
      <c r="C26" s="1502" t="s">
        <v>39</v>
      </c>
      <c r="D26" s="848" t="s">
        <v>956</v>
      </c>
      <c r="E26" s="1508" t="s">
        <v>5</v>
      </c>
      <c r="F26" s="1504">
        <v>40</v>
      </c>
      <c r="G26" s="1505"/>
      <c r="H26" s="876">
        <f t="shared" ref="H26:H35" si="0">F26*G26</f>
        <v>0</v>
      </c>
      <c r="K26" s="806"/>
      <c r="M26" s="42"/>
      <c r="N26" s="42"/>
      <c r="P26" s="42"/>
      <c r="Q26" s="42"/>
    </row>
    <row r="27" spans="1:17" ht="15" customHeight="1">
      <c r="B27" s="1507"/>
      <c r="C27" s="835" t="s">
        <v>35</v>
      </c>
      <c r="D27" s="848" t="s">
        <v>957</v>
      </c>
      <c r="E27" s="1508" t="s">
        <v>5</v>
      </c>
      <c r="F27" s="1504">
        <v>6</v>
      </c>
      <c r="G27" s="1505"/>
      <c r="H27" s="876">
        <f t="shared" si="0"/>
        <v>0</v>
      </c>
      <c r="K27" s="806"/>
      <c r="M27" s="42"/>
      <c r="N27" s="42"/>
      <c r="P27" s="42"/>
      <c r="Q27" s="42"/>
    </row>
    <row r="28" spans="1:17" ht="15" customHeight="1">
      <c r="B28" s="1507"/>
      <c r="C28" s="835" t="s">
        <v>203</v>
      </c>
      <c r="D28" s="848" t="s">
        <v>958</v>
      </c>
      <c r="E28" s="1508" t="s">
        <v>5</v>
      </c>
      <c r="F28" s="1504">
        <v>1</v>
      </c>
      <c r="G28" s="1505"/>
      <c r="H28" s="876">
        <f t="shared" si="0"/>
        <v>0</v>
      </c>
      <c r="K28" s="806"/>
      <c r="M28" s="42"/>
      <c r="N28" s="42"/>
      <c r="P28" s="42"/>
      <c r="Q28" s="42"/>
    </row>
    <row r="29" spans="1:17" ht="15" customHeight="1">
      <c r="B29" s="1507"/>
      <c r="C29" s="835" t="s">
        <v>40</v>
      </c>
      <c r="D29" s="848" t="s">
        <v>959</v>
      </c>
      <c r="E29" s="1508" t="s">
        <v>5</v>
      </c>
      <c r="F29" s="1504">
        <v>38</v>
      </c>
      <c r="G29" s="1505"/>
      <c r="H29" s="876">
        <f t="shared" si="0"/>
        <v>0</v>
      </c>
      <c r="K29" s="806"/>
      <c r="M29" s="42"/>
      <c r="N29" s="42"/>
      <c r="P29" s="42"/>
      <c r="Q29" s="42"/>
    </row>
    <row r="30" spans="1:17" ht="15" customHeight="1">
      <c r="B30" s="1507"/>
      <c r="C30" s="835" t="s">
        <v>41</v>
      </c>
      <c r="D30" s="848" t="s">
        <v>960</v>
      </c>
      <c r="E30" s="1508" t="s">
        <v>5</v>
      </c>
      <c r="F30" s="1504">
        <v>4</v>
      </c>
      <c r="G30" s="1505"/>
      <c r="H30" s="876">
        <f t="shared" si="0"/>
        <v>0</v>
      </c>
      <c r="K30" s="806"/>
      <c r="M30" s="42"/>
      <c r="N30" s="42"/>
      <c r="P30" s="42"/>
      <c r="Q30" s="42"/>
    </row>
    <row r="31" spans="1:17" ht="15" customHeight="1">
      <c r="B31" s="1507"/>
      <c r="C31" s="835" t="s">
        <v>42</v>
      </c>
      <c r="D31" s="848" t="s">
        <v>961</v>
      </c>
      <c r="E31" s="1508" t="s">
        <v>5</v>
      </c>
      <c r="F31" s="1504">
        <v>2</v>
      </c>
      <c r="G31" s="1505"/>
      <c r="H31" s="876">
        <f t="shared" si="0"/>
        <v>0</v>
      </c>
      <c r="K31" s="806"/>
      <c r="M31" s="42"/>
      <c r="N31" s="42"/>
      <c r="P31" s="42"/>
      <c r="Q31" s="42"/>
    </row>
    <row r="32" spans="1:17" ht="15" customHeight="1">
      <c r="B32" s="1507"/>
      <c r="C32" s="835" t="s">
        <v>43</v>
      </c>
      <c r="D32" s="848" t="s">
        <v>962</v>
      </c>
      <c r="E32" s="1508" t="s">
        <v>5</v>
      </c>
      <c r="F32" s="1504">
        <v>3</v>
      </c>
      <c r="G32" s="1505"/>
      <c r="H32" s="876">
        <f t="shared" si="0"/>
        <v>0</v>
      </c>
      <c r="K32" s="806"/>
      <c r="M32" s="42"/>
      <c r="N32" s="42"/>
      <c r="P32" s="42"/>
      <c r="Q32" s="42"/>
    </row>
    <row r="33" spans="2:17" ht="15" customHeight="1">
      <c r="B33" s="1507"/>
      <c r="C33" s="835" t="s">
        <v>44</v>
      </c>
      <c r="D33" s="848" t="s">
        <v>963</v>
      </c>
      <c r="E33" s="1508" t="s">
        <v>5</v>
      </c>
      <c r="F33" s="1504">
        <v>2</v>
      </c>
      <c r="G33" s="1505"/>
      <c r="H33" s="876">
        <f t="shared" si="0"/>
        <v>0</v>
      </c>
      <c r="K33" s="806"/>
      <c r="M33" s="42"/>
      <c r="N33" s="42"/>
      <c r="P33" s="42"/>
      <c r="Q33" s="42"/>
    </row>
    <row r="34" spans="2:17" ht="15" customHeight="1">
      <c r="B34" s="1507"/>
      <c r="C34" s="835" t="s">
        <v>45</v>
      </c>
      <c r="D34" s="848" t="s">
        <v>964</v>
      </c>
      <c r="E34" s="1508" t="s">
        <v>5</v>
      </c>
      <c r="F34" s="1504">
        <v>1</v>
      </c>
      <c r="G34" s="1505"/>
      <c r="H34" s="876">
        <f t="shared" si="0"/>
        <v>0</v>
      </c>
      <c r="K34" s="806"/>
      <c r="M34" s="42"/>
      <c r="N34" s="42"/>
      <c r="P34" s="42"/>
      <c r="Q34" s="42"/>
    </row>
    <row r="35" spans="2:17" ht="15" customHeight="1">
      <c r="B35" s="1509"/>
      <c r="C35" s="835" t="s">
        <v>46</v>
      </c>
      <c r="D35" s="1265" t="s">
        <v>1030</v>
      </c>
      <c r="E35" s="1508" t="s">
        <v>5</v>
      </c>
      <c r="F35" s="1504">
        <v>2</v>
      </c>
      <c r="G35" s="1505"/>
      <c r="H35" s="876">
        <f t="shared" si="0"/>
        <v>0</v>
      </c>
      <c r="K35" s="806"/>
      <c r="M35" s="42"/>
      <c r="N35" s="42"/>
      <c r="P35" s="42"/>
      <c r="Q35" s="42"/>
    </row>
    <row r="36" spans="2:17" ht="15" customHeight="1">
      <c r="B36" s="1507"/>
      <c r="C36" s="835"/>
      <c r="D36" s="848"/>
      <c r="E36" s="1508"/>
      <c r="F36" s="1504"/>
      <c r="G36" s="1505"/>
      <c r="H36" s="876"/>
      <c r="K36" s="806"/>
      <c r="M36" s="42"/>
      <c r="N36" s="42"/>
      <c r="P36" s="42"/>
      <c r="Q36" s="42"/>
    </row>
    <row r="37" spans="2:17" ht="15" customHeight="1">
      <c r="B37" s="1496">
        <f>+B25+0.1</f>
        <v>1.3</v>
      </c>
      <c r="C37" s="1497"/>
      <c r="D37" s="1498" t="s">
        <v>949</v>
      </c>
      <c r="E37" s="1499"/>
      <c r="F37" s="1500"/>
      <c r="G37" s="1506"/>
      <c r="H37" s="501">
        <f>SUBTOTAL(9,H38:H48)</f>
        <v>0</v>
      </c>
      <c r="J37" s="230"/>
      <c r="K37" s="806"/>
      <c r="M37" s="42"/>
      <c r="N37" s="42"/>
      <c r="P37" s="42"/>
      <c r="Q37" s="42"/>
    </row>
    <row r="38" spans="2:17" ht="15" customHeight="1">
      <c r="B38" s="1507"/>
      <c r="C38" s="1502" t="s">
        <v>39</v>
      </c>
      <c r="D38" s="848" t="s">
        <v>965</v>
      </c>
      <c r="E38" s="1508" t="s">
        <v>5</v>
      </c>
      <c r="F38" s="1504">
        <v>84</v>
      </c>
      <c r="G38" s="1505"/>
      <c r="H38" s="876">
        <f t="shared" ref="H38:H47" si="1">F38*G38</f>
        <v>0</v>
      </c>
      <c r="K38" s="806"/>
      <c r="M38" s="42"/>
      <c r="N38" s="42"/>
      <c r="P38" s="42"/>
      <c r="Q38" s="42"/>
    </row>
    <row r="39" spans="2:17" ht="15" customHeight="1">
      <c r="B39" s="1507"/>
      <c r="C39" s="835" t="s">
        <v>35</v>
      </c>
      <c r="D39" s="1510" t="s">
        <v>966</v>
      </c>
      <c r="E39" s="1508" t="s">
        <v>5</v>
      </c>
      <c r="F39" s="1504">
        <v>10</v>
      </c>
      <c r="G39" s="1505"/>
      <c r="H39" s="876">
        <f t="shared" si="1"/>
        <v>0</v>
      </c>
      <c r="K39" s="806"/>
      <c r="M39" s="42"/>
      <c r="N39" s="42"/>
      <c r="P39" s="42"/>
      <c r="Q39" s="42"/>
    </row>
    <row r="40" spans="2:17" ht="15" customHeight="1">
      <c r="B40" s="1507"/>
      <c r="C40" s="835" t="s">
        <v>203</v>
      </c>
      <c r="D40" s="848" t="s">
        <v>962</v>
      </c>
      <c r="E40" s="1508" t="s">
        <v>5</v>
      </c>
      <c r="F40" s="1504">
        <v>12</v>
      </c>
      <c r="G40" s="1505"/>
      <c r="H40" s="876">
        <f t="shared" si="1"/>
        <v>0</v>
      </c>
      <c r="K40" s="806"/>
      <c r="M40" s="42"/>
      <c r="N40" s="42"/>
      <c r="P40" s="42"/>
      <c r="Q40" s="42"/>
    </row>
    <row r="41" spans="2:17" ht="15" customHeight="1">
      <c r="B41" s="1507"/>
      <c r="C41" s="835" t="s">
        <v>40</v>
      </c>
      <c r="D41" s="848" t="s">
        <v>967</v>
      </c>
      <c r="E41" s="1508" t="s">
        <v>5</v>
      </c>
      <c r="F41" s="1504">
        <v>6</v>
      </c>
      <c r="G41" s="1505"/>
      <c r="H41" s="876">
        <f t="shared" si="1"/>
        <v>0</v>
      </c>
      <c r="K41" s="806"/>
      <c r="M41" s="42"/>
      <c r="N41" s="42"/>
      <c r="P41" s="42"/>
      <c r="Q41" s="42"/>
    </row>
    <row r="42" spans="2:17" ht="15" customHeight="1">
      <c r="B42" s="1507"/>
      <c r="C42" s="835" t="s">
        <v>41</v>
      </c>
      <c r="D42" s="848" t="s">
        <v>968</v>
      </c>
      <c r="E42" s="1508" t="s">
        <v>5</v>
      </c>
      <c r="F42" s="1504">
        <v>24</v>
      </c>
      <c r="G42" s="1505"/>
      <c r="H42" s="876">
        <f t="shared" si="1"/>
        <v>0</v>
      </c>
      <c r="K42" s="806"/>
      <c r="M42" s="42"/>
      <c r="N42" s="42"/>
      <c r="P42" s="42"/>
      <c r="Q42" s="42"/>
    </row>
    <row r="43" spans="2:17" ht="15" customHeight="1">
      <c r="B43" s="1507"/>
      <c r="C43" s="835" t="s">
        <v>42</v>
      </c>
      <c r="D43" s="848" t="s">
        <v>969</v>
      </c>
      <c r="E43" s="1508" t="s">
        <v>5</v>
      </c>
      <c r="F43" s="1504">
        <v>1</v>
      </c>
      <c r="G43" s="1505"/>
      <c r="H43" s="876">
        <f t="shared" si="1"/>
        <v>0</v>
      </c>
      <c r="K43" s="806"/>
      <c r="M43" s="42"/>
      <c r="N43" s="42"/>
      <c r="P43" s="42"/>
      <c r="Q43" s="42"/>
    </row>
    <row r="44" spans="2:17" ht="15" customHeight="1">
      <c r="B44" s="1507"/>
      <c r="C44" s="835" t="s">
        <v>43</v>
      </c>
      <c r="D44" s="848" t="s">
        <v>961</v>
      </c>
      <c r="E44" s="1508" t="s">
        <v>5</v>
      </c>
      <c r="F44" s="1504">
        <v>2</v>
      </c>
      <c r="G44" s="1505"/>
      <c r="H44" s="876">
        <f t="shared" si="1"/>
        <v>0</v>
      </c>
      <c r="K44" s="806"/>
      <c r="M44" s="42"/>
      <c r="N44" s="42"/>
      <c r="P44" s="42"/>
      <c r="Q44" s="42"/>
    </row>
    <row r="45" spans="2:17" ht="15" customHeight="1">
      <c r="B45" s="1507"/>
      <c r="C45" s="835" t="s">
        <v>44</v>
      </c>
      <c r="D45" s="848" t="s">
        <v>970</v>
      </c>
      <c r="E45" s="1508" t="s">
        <v>5</v>
      </c>
      <c r="F45" s="1504">
        <v>1</v>
      </c>
      <c r="G45" s="1505"/>
      <c r="H45" s="876">
        <f t="shared" si="1"/>
        <v>0</v>
      </c>
      <c r="K45" s="806"/>
      <c r="M45" s="42"/>
      <c r="N45" s="42"/>
      <c r="P45" s="42"/>
      <c r="Q45" s="42"/>
    </row>
    <row r="46" spans="2:17" ht="15" customHeight="1">
      <c r="B46" s="1507"/>
      <c r="C46" s="835" t="s">
        <v>45</v>
      </c>
      <c r="D46" s="848" t="s">
        <v>964</v>
      </c>
      <c r="E46" s="1508" t="s">
        <v>5</v>
      </c>
      <c r="F46" s="1504">
        <v>1</v>
      </c>
      <c r="G46" s="1505"/>
      <c r="H46" s="876">
        <f t="shared" si="1"/>
        <v>0</v>
      </c>
      <c r="K46" s="806"/>
      <c r="M46" s="42"/>
      <c r="N46" s="42"/>
      <c r="P46" s="42"/>
      <c r="Q46" s="42"/>
    </row>
    <row r="47" spans="2:17" ht="15" customHeight="1">
      <c r="B47" s="1509"/>
      <c r="C47" s="835" t="s">
        <v>46</v>
      </c>
      <c r="D47" s="1265" t="s">
        <v>1030</v>
      </c>
      <c r="E47" s="1508" t="s">
        <v>5</v>
      </c>
      <c r="F47" s="1504">
        <v>1</v>
      </c>
      <c r="G47" s="1505"/>
      <c r="H47" s="876">
        <f t="shared" si="1"/>
        <v>0</v>
      </c>
      <c r="K47" s="806"/>
      <c r="M47" s="42"/>
      <c r="N47" s="42"/>
      <c r="P47" s="42"/>
      <c r="Q47" s="42"/>
    </row>
    <row r="48" spans="2:17" ht="15" customHeight="1">
      <c r="B48" s="1507"/>
      <c r="C48" s="835"/>
      <c r="D48" s="848"/>
      <c r="E48" s="1508"/>
      <c r="F48" s="1504"/>
      <c r="G48" s="1505"/>
      <c r="H48" s="876"/>
      <c r="K48" s="806"/>
      <c r="M48" s="42"/>
      <c r="N48" s="42"/>
      <c r="P48" s="42"/>
      <c r="Q48" s="42"/>
    </row>
    <row r="49" spans="2:17" ht="15" customHeight="1">
      <c r="B49" s="1496">
        <f>B37+0.1</f>
        <v>1.4</v>
      </c>
      <c r="C49" s="1497"/>
      <c r="D49" s="1498" t="s">
        <v>945</v>
      </c>
      <c r="E49" s="1499"/>
      <c r="F49" s="1500"/>
      <c r="G49" s="1506"/>
      <c r="H49" s="501">
        <f>SUBTOTAL(9,H50:H52)</f>
        <v>0</v>
      </c>
      <c r="J49" s="230"/>
      <c r="K49" s="806"/>
      <c r="M49" s="42"/>
      <c r="N49" s="42"/>
      <c r="P49" s="42"/>
      <c r="Q49" s="42"/>
    </row>
    <row r="50" spans="2:17" ht="15" customHeight="1">
      <c r="B50" s="1507"/>
      <c r="C50" s="1502" t="s">
        <v>39</v>
      </c>
      <c r="D50" s="848" t="s">
        <v>971</v>
      </c>
      <c r="E50" s="1508" t="s">
        <v>5</v>
      </c>
      <c r="F50" s="1504">
        <v>64</v>
      </c>
      <c r="G50" s="1505"/>
      <c r="H50" s="876">
        <f t="shared" ref="H50:H52" si="2">F50*G50</f>
        <v>0</v>
      </c>
      <c r="K50" s="806"/>
      <c r="M50" s="42"/>
      <c r="N50" s="42"/>
      <c r="P50" s="42"/>
      <c r="Q50" s="42"/>
    </row>
    <row r="51" spans="2:17" ht="15" customHeight="1">
      <c r="B51" s="1507"/>
      <c r="C51" s="835" t="s">
        <v>35</v>
      </c>
      <c r="D51" s="848" t="s">
        <v>967</v>
      </c>
      <c r="E51" s="1508" t="s">
        <v>5</v>
      </c>
      <c r="F51" s="1504">
        <v>5</v>
      </c>
      <c r="G51" s="1505"/>
      <c r="H51" s="876">
        <f t="shared" si="2"/>
        <v>0</v>
      </c>
      <c r="K51" s="806"/>
      <c r="M51" s="42"/>
      <c r="N51" s="42"/>
      <c r="P51" s="42"/>
      <c r="Q51" s="42"/>
    </row>
    <row r="52" spans="2:17" ht="15" customHeight="1">
      <c r="B52" s="1507"/>
      <c r="C52" s="835" t="s">
        <v>203</v>
      </c>
      <c r="D52" s="848" t="s">
        <v>968</v>
      </c>
      <c r="E52" s="1508" t="s">
        <v>5</v>
      </c>
      <c r="F52" s="1504">
        <v>20</v>
      </c>
      <c r="G52" s="1505"/>
      <c r="H52" s="876">
        <f t="shared" si="2"/>
        <v>0</v>
      </c>
      <c r="K52" s="806"/>
      <c r="M52" s="42"/>
      <c r="N52" s="42"/>
      <c r="P52" s="42"/>
      <c r="Q52" s="42"/>
    </row>
    <row r="53" spans="2:17" ht="15" customHeight="1">
      <c r="B53" s="1507"/>
      <c r="C53" s="835"/>
      <c r="D53" s="848"/>
      <c r="E53" s="1508"/>
      <c r="F53" s="1504"/>
      <c r="G53" s="1505"/>
      <c r="H53" s="876"/>
      <c r="K53" s="806"/>
      <c r="M53" s="42"/>
      <c r="N53" s="42"/>
      <c r="P53" s="42"/>
      <c r="Q53" s="42"/>
    </row>
    <row r="54" spans="2:17" ht="15" customHeight="1">
      <c r="B54" s="1496">
        <f>B49+0.1</f>
        <v>1.5</v>
      </c>
      <c r="C54" s="1497"/>
      <c r="D54" s="1498" t="s">
        <v>946</v>
      </c>
      <c r="E54" s="1499"/>
      <c r="F54" s="1500"/>
      <c r="G54" s="1506"/>
      <c r="H54" s="501">
        <f>SUBTOTAL(9,H55:H60)</f>
        <v>0</v>
      </c>
      <c r="J54" s="230"/>
      <c r="K54" s="806"/>
      <c r="M54" s="42"/>
      <c r="N54" s="42"/>
      <c r="P54" s="42"/>
      <c r="Q54" s="42"/>
    </row>
    <row r="55" spans="2:17" ht="15" customHeight="1">
      <c r="B55" s="1507"/>
      <c r="C55" s="1502" t="s">
        <v>39</v>
      </c>
      <c r="D55" s="848" t="s">
        <v>972</v>
      </c>
      <c r="E55" s="1508" t="s">
        <v>5</v>
      </c>
      <c r="F55" s="1504">
        <v>3</v>
      </c>
      <c r="G55" s="1505"/>
      <c r="H55" s="876">
        <f t="shared" ref="H55:H60" si="3">F55*G55</f>
        <v>0</v>
      </c>
      <c r="K55" s="806"/>
      <c r="M55" s="42"/>
      <c r="N55" s="42"/>
      <c r="P55" s="42"/>
      <c r="Q55" s="42"/>
    </row>
    <row r="56" spans="2:17" ht="15" customHeight="1">
      <c r="B56" s="1507"/>
      <c r="C56" s="835" t="s">
        <v>35</v>
      </c>
      <c r="D56" s="848" t="s">
        <v>962</v>
      </c>
      <c r="E56" s="1508" t="s">
        <v>5</v>
      </c>
      <c r="F56" s="1504">
        <v>12</v>
      </c>
      <c r="G56" s="1505"/>
      <c r="H56" s="876">
        <f t="shared" si="3"/>
        <v>0</v>
      </c>
      <c r="K56" s="806"/>
      <c r="M56" s="42"/>
      <c r="N56" s="42"/>
      <c r="P56" s="42"/>
      <c r="Q56" s="42"/>
    </row>
    <row r="57" spans="2:17" ht="15" customHeight="1">
      <c r="B57" s="1507"/>
      <c r="C57" s="835" t="s">
        <v>203</v>
      </c>
      <c r="D57" s="848" t="s">
        <v>973</v>
      </c>
      <c r="E57" s="1508" t="s">
        <v>5</v>
      </c>
      <c r="F57" s="1504">
        <v>2</v>
      </c>
      <c r="G57" s="1505"/>
      <c r="H57" s="876">
        <f t="shared" si="3"/>
        <v>0</v>
      </c>
      <c r="K57" s="806"/>
      <c r="M57" s="42"/>
      <c r="N57" s="42"/>
      <c r="P57" s="42"/>
      <c r="Q57" s="42"/>
    </row>
    <row r="58" spans="2:17" ht="15" customHeight="1">
      <c r="B58" s="1507"/>
      <c r="C58" s="835" t="s">
        <v>40</v>
      </c>
      <c r="D58" s="848" t="s">
        <v>974</v>
      </c>
      <c r="E58" s="1508" t="s">
        <v>5</v>
      </c>
      <c r="F58" s="1504">
        <v>3</v>
      </c>
      <c r="G58" s="1505"/>
      <c r="H58" s="876">
        <f t="shared" si="3"/>
        <v>0</v>
      </c>
      <c r="K58" s="806"/>
      <c r="M58" s="42"/>
      <c r="N58" s="42"/>
      <c r="P58" s="42"/>
      <c r="Q58" s="42"/>
    </row>
    <row r="59" spans="2:17" ht="15" customHeight="1">
      <c r="B59" s="1507"/>
      <c r="C59" s="835" t="s">
        <v>41</v>
      </c>
      <c r="D59" s="848" t="s">
        <v>975</v>
      </c>
      <c r="E59" s="1508" t="s">
        <v>5</v>
      </c>
      <c r="F59" s="1504">
        <v>1</v>
      </c>
      <c r="G59" s="1505"/>
      <c r="H59" s="876">
        <f t="shared" si="3"/>
        <v>0</v>
      </c>
      <c r="K59" s="806"/>
      <c r="M59" s="42"/>
      <c r="N59" s="42"/>
      <c r="P59" s="42"/>
      <c r="Q59" s="42"/>
    </row>
    <row r="60" spans="2:17" ht="15" customHeight="1">
      <c r="B60" s="1507"/>
      <c r="C60" s="835" t="s">
        <v>42</v>
      </c>
      <c r="D60" s="848" t="s">
        <v>964</v>
      </c>
      <c r="E60" s="1508" t="s">
        <v>5</v>
      </c>
      <c r="F60" s="1504">
        <v>6</v>
      </c>
      <c r="G60" s="1505"/>
      <c r="H60" s="876">
        <f t="shared" si="3"/>
        <v>0</v>
      </c>
      <c r="K60" s="806"/>
      <c r="M60" s="42"/>
      <c r="N60" s="42"/>
      <c r="P60" s="42"/>
      <c r="Q60" s="42"/>
    </row>
    <row r="61" spans="2:17" ht="15" customHeight="1">
      <c r="B61" s="1507"/>
      <c r="C61" s="835"/>
      <c r="D61" s="848"/>
      <c r="E61" s="1508"/>
      <c r="F61" s="1504"/>
      <c r="G61" s="1505"/>
      <c r="H61" s="876"/>
      <c r="K61" s="806"/>
      <c r="M61" s="42"/>
      <c r="N61" s="42"/>
      <c r="P61" s="42"/>
      <c r="Q61" s="42"/>
    </row>
    <row r="62" spans="2:17" ht="15" customHeight="1">
      <c r="B62" s="1496">
        <f>B54+0.1</f>
        <v>1.6</v>
      </c>
      <c r="C62" s="1497"/>
      <c r="D62" s="1498" t="s">
        <v>947</v>
      </c>
      <c r="E62" s="1499"/>
      <c r="F62" s="1500"/>
      <c r="G62" s="1506"/>
      <c r="H62" s="501">
        <f>SUBTOTAL(9,H63:H64)</f>
        <v>0</v>
      </c>
      <c r="J62" s="230"/>
      <c r="K62" s="806"/>
      <c r="M62" s="42"/>
      <c r="N62" s="42"/>
      <c r="P62" s="42"/>
      <c r="Q62" s="42"/>
    </row>
    <row r="63" spans="2:17" ht="15" customHeight="1">
      <c r="B63" s="1507"/>
      <c r="C63" s="1502" t="s">
        <v>39</v>
      </c>
      <c r="D63" s="848" t="s">
        <v>976</v>
      </c>
      <c r="E63" s="1508" t="s">
        <v>5</v>
      </c>
      <c r="F63" s="1504">
        <v>6</v>
      </c>
      <c r="G63" s="1505"/>
      <c r="H63" s="876">
        <f t="shared" ref="H63:H64" si="4">F63*G63</f>
        <v>0</v>
      </c>
      <c r="K63" s="806"/>
      <c r="M63" s="42"/>
      <c r="N63" s="42"/>
      <c r="P63" s="42"/>
      <c r="Q63" s="42"/>
    </row>
    <row r="64" spans="2:17" ht="15" customHeight="1">
      <c r="B64" s="1507"/>
      <c r="C64" s="835" t="s">
        <v>35</v>
      </c>
      <c r="D64" s="848" t="s">
        <v>977</v>
      </c>
      <c r="E64" s="1508" t="s">
        <v>5</v>
      </c>
      <c r="F64" s="1504">
        <v>16</v>
      </c>
      <c r="G64" s="1505"/>
      <c r="H64" s="876">
        <f t="shared" si="4"/>
        <v>0</v>
      </c>
      <c r="K64" s="806"/>
      <c r="M64" s="42"/>
      <c r="N64" s="42"/>
      <c r="P64" s="42"/>
      <c r="Q64" s="42"/>
    </row>
    <row r="65" spans="2:17" ht="15" customHeight="1">
      <c r="B65" s="1507"/>
      <c r="C65" s="835"/>
      <c r="D65" s="848"/>
      <c r="E65" s="1508"/>
      <c r="F65" s="1504"/>
      <c r="G65" s="1505"/>
      <c r="H65" s="876"/>
      <c r="K65" s="806"/>
      <c r="M65" s="42"/>
      <c r="N65" s="42"/>
      <c r="P65" s="42"/>
      <c r="Q65" s="42"/>
    </row>
    <row r="66" spans="2:17" ht="15" customHeight="1">
      <c r="B66" s="1496">
        <f>B62+0.1</f>
        <v>1.7</v>
      </c>
      <c r="C66" s="1497"/>
      <c r="D66" s="1498" t="s">
        <v>948</v>
      </c>
      <c r="E66" s="1499"/>
      <c r="F66" s="1500"/>
      <c r="G66" s="1506"/>
      <c r="H66" s="501">
        <f>SUBTOTAL(9,H67:H68)</f>
        <v>0</v>
      </c>
      <c r="J66" s="230"/>
      <c r="K66" s="806"/>
      <c r="M66" s="42"/>
      <c r="N66" s="42"/>
      <c r="P66" s="42"/>
      <c r="Q66" s="42"/>
    </row>
    <row r="67" spans="2:17" ht="15" customHeight="1">
      <c r="B67" s="1507"/>
      <c r="C67" s="1502" t="s">
        <v>39</v>
      </c>
      <c r="D67" s="848" t="s">
        <v>975</v>
      </c>
      <c r="E67" s="1508" t="s">
        <v>5</v>
      </c>
      <c r="F67" s="1504">
        <v>3</v>
      </c>
      <c r="G67" s="1505"/>
      <c r="H67" s="876">
        <f t="shared" ref="H67:H68" si="5">F67*G67</f>
        <v>0</v>
      </c>
      <c r="K67" s="806"/>
      <c r="M67" s="42"/>
      <c r="N67" s="42"/>
      <c r="P67" s="42"/>
      <c r="Q67" s="42"/>
    </row>
    <row r="68" spans="2:17" ht="15" customHeight="1">
      <c r="B68" s="1507"/>
      <c r="C68" s="835" t="s">
        <v>35</v>
      </c>
      <c r="D68" s="848" t="s">
        <v>964</v>
      </c>
      <c r="E68" s="1508" t="s">
        <v>5</v>
      </c>
      <c r="F68" s="1504">
        <v>6</v>
      </c>
      <c r="G68" s="1505"/>
      <c r="H68" s="876">
        <f t="shared" si="5"/>
        <v>0</v>
      </c>
      <c r="K68" s="806"/>
      <c r="M68" s="42"/>
      <c r="N68" s="42"/>
      <c r="P68" s="42"/>
      <c r="Q68" s="42"/>
    </row>
    <row r="69" spans="2:17" ht="15" customHeight="1">
      <c r="B69" s="1507"/>
      <c r="C69" s="835"/>
      <c r="D69" s="848"/>
      <c r="E69" s="1508"/>
      <c r="F69" s="1504"/>
      <c r="G69" s="1505"/>
      <c r="H69" s="876"/>
      <c r="K69" s="806"/>
      <c r="M69" s="42"/>
      <c r="N69" s="42"/>
      <c r="P69" s="42"/>
      <c r="Q69" s="42"/>
    </row>
    <row r="70" spans="2:17" ht="15" customHeight="1">
      <c r="B70" s="1496">
        <f>B66+0.1</f>
        <v>1.8</v>
      </c>
      <c r="C70" s="835"/>
      <c r="D70" s="1498" t="s">
        <v>944</v>
      </c>
      <c r="E70" s="1508"/>
      <c r="F70" s="1504"/>
      <c r="G70" s="1505"/>
      <c r="H70" s="501">
        <f>SUBTOTAL(9,H71:H71)</f>
        <v>0</v>
      </c>
      <c r="K70" s="806"/>
      <c r="M70" s="42"/>
      <c r="N70" s="42"/>
      <c r="P70" s="42"/>
      <c r="Q70" s="42"/>
    </row>
    <row r="71" spans="2:17" ht="15" customHeight="1">
      <c r="B71" s="1511"/>
      <c r="C71" s="1502" t="s">
        <v>39</v>
      </c>
      <c r="D71" s="848" t="s">
        <v>978</v>
      </c>
      <c r="E71" s="1508" t="s">
        <v>5</v>
      </c>
      <c r="F71" s="1504">
        <v>324</v>
      </c>
      <c r="G71" s="1505"/>
      <c r="H71" s="876">
        <f>F71*G71</f>
        <v>0</v>
      </c>
      <c r="K71" s="806"/>
      <c r="M71" s="42"/>
      <c r="N71" s="42"/>
      <c r="P71" s="42"/>
      <c r="Q71" s="42"/>
    </row>
    <row r="72" spans="2:17" ht="15" customHeight="1">
      <c r="B72" s="939"/>
      <c r="C72" s="940"/>
      <c r="D72" s="938"/>
      <c r="E72" s="935"/>
      <c r="F72" s="936"/>
      <c r="G72" s="937"/>
      <c r="H72" s="937"/>
      <c r="K72" s="806"/>
      <c r="M72" s="42"/>
      <c r="N72" s="42"/>
      <c r="P72" s="42"/>
      <c r="Q72" s="42"/>
    </row>
    <row r="73" spans="2:17" s="12" customFormat="1" ht="15" customHeight="1">
      <c r="B73" s="941"/>
      <c r="C73" s="929"/>
      <c r="D73" s="930" t="s">
        <v>111</v>
      </c>
      <c r="E73" s="931"/>
      <c r="F73" s="932"/>
      <c r="G73" s="933"/>
      <c r="H73" s="934">
        <f>SUBTOTAL(9,H74:H84)</f>
        <v>0</v>
      </c>
      <c r="I73" s="13"/>
      <c r="J73" s="782"/>
      <c r="K73" s="806"/>
    </row>
    <row r="74" spans="2:17" ht="15" customHeight="1">
      <c r="B74" s="1489">
        <v>1</v>
      </c>
      <c r="C74" s="1490"/>
      <c r="D74" s="1491" t="s">
        <v>952</v>
      </c>
      <c r="E74" s="1492"/>
      <c r="F74" s="1493"/>
      <c r="G74" s="1494"/>
      <c r="H74" s="1495">
        <f>SUBTOTAL(9,H75:H84)</f>
        <v>0</v>
      </c>
      <c r="J74" s="230"/>
      <c r="K74" s="806"/>
      <c r="M74" s="42"/>
      <c r="N74" s="42"/>
      <c r="P74" s="42"/>
      <c r="Q74" s="42"/>
    </row>
    <row r="75" spans="2:17" ht="15" customHeight="1">
      <c r="B75" s="1496">
        <f>B74+0.1</f>
        <v>1.1000000000000001</v>
      </c>
      <c r="C75" s="1497"/>
      <c r="D75" s="1498" t="s">
        <v>953</v>
      </c>
      <c r="E75" s="1499"/>
      <c r="F75" s="1500"/>
      <c r="G75" s="876"/>
      <c r="H75" s="501">
        <f>SUBTOTAL(9,H76:H76)</f>
        <v>0</v>
      </c>
      <c r="J75" s="781"/>
      <c r="K75" s="806"/>
      <c r="M75" s="42"/>
      <c r="N75" s="42"/>
      <c r="P75" s="42"/>
      <c r="Q75" s="42"/>
    </row>
    <row r="76" spans="2:17" ht="15" customHeight="1">
      <c r="B76" s="1501"/>
      <c r="C76" s="1502" t="s">
        <v>39</v>
      </c>
      <c r="D76" s="848" t="s">
        <v>954</v>
      </c>
      <c r="E76" s="1503" t="s">
        <v>12</v>
      </c>
      <c r="F76" s="1504">
        <v>5.57</v>
      </c>
      <c r="G76" s="1505"/>
      <c r="H76" s="876">
        <f>F76*G76</f>
        <v>0</v>
      </c>
      <c r="J76" s="230"/>
      <c r="K76" s="806"/>
      <c r="M76" s="42"/>
      <c r="N76" s="42"/>
      <c r="P76" s="42"/>
      <c r="Q76" s="42"/>
    </row>
    <row r="77" spans="2:17" ht="15" customHeight="1">
      <c r="B77" s="1496">
        <f>B75+0.1</f>
        <v>1.2</v>
      </c>
      <c r="C77" s="1497"/>
      <c r="D77" s="1498" t="s">
        <v>979</v>
      </c>
      <c r="E77" s="1499"/>
      <c r="F77" s="1500"/>
      <c r="G77" s="1506"/>
      <c r="H77" s="501">
        <f>SUBTOTAL(9,H78:H84)</f>
        <v>0</v>
      </c>
      <c r="J77" s="230"/>
      <c r="K77" s="806"/>
      <c r="M77" s="42"/>
      <c r="N77" s="42"/>
      <c r="P77" s="42"/>
      <c r="Q77" s="42"/>
    </row>
    <row r="78" spans="2:17" ht="15" customHeight="1">
      <c r="B78" s="1507"/>
      <c r="C78" s="1502" t="s">
        <v>39</v>
      </c>
      <c r="D78" s="848" t="s">
        <v>980</v>
      </c>
      <c r="E78" s="1508" t="s">
        <v>5</v>
      </c>
      <c r="F78" s="1504">
        <v>56</v>
      </c>
      <c r="G78" s="1505"/>
      <c r="H78" s="876">
        <f t="shared" ref="H78:H83" si="6">F78*G78</f>
        <v>0</v>
      </c>
      <c r="K78" s="806"/>
      <c r="M78" s="42"/>
      <c r="N78" s="42"/>
      <c r="P78" s="42"/>
      <c r="Q78" s="42"/>
    </row>
    <row r="79" spans="2:17" ht="15" customHeight="1">
      <c r="B79" s="1512"/>
      <c r="C79" s="835" t="s">
        <v>35</v>
      </c>
      <c r="D79" s="1510" t="s">
        <v>966</v>
      </c>
      <c r="E79" s="1499" t="s">
        <v>5</v>
      </c>
      <c r="F79" s="1504">
        <v>74</v>
      </c>
      <c r="G79" s="1505"/>
      <c r="H79" s="876">
        <f t="shared" si="6"/>
        <v>0</v>
      </c>
      <c r="K79" s="806"/>
      <c r="M79" s="42"/>
      <c r="N79" s="42"/>
      <c r="P79" s="42"/>
      <c r="Q79" s="42"/>
    </row>
    <row r="80" spans="2:17" ht="15" customHeight="1">
      <c r="B80" s="1513"/>
      <c r="C80" s="835" t="s">
        <v>203</v>
      </c>
      <c r="D80" s="1514" t="s">
        <v>962</v>
      </c>
      <c r="E80" s="1515" t="s">
        <v>5</v>
      </c>
      <c r="F80" s="1504">
        <v>74</v>
      </c>
      <c r="G80" s="1505"/>
      <c r="H80" s="876">
        <f t="shared" si="6"/>
        <v>0</v>
      </c>
      <c r="K80" s="806"/>
      <c r="M80" s="42"/>
      <c r="N80" s="42"/>
      <c r="P80" s="42"/>
      <c r="Q80" s="42"/>
    </row>
    <row r="81" spans="2:11" s="42" customFormat="1" ht="15" customHeight="1">
      <c r="B81" s="1513"/>
      <c r="C81" s="835" t="s">
        <v>40</v>
      </c>
      <c r="D81" s="1514" t="s">
        <v>981</v>
      </c>
      <c r="E81" s="1515" t="s">
        <v>5</v>
      </c>
      <c r="F81" s="1504">
        <v>4</v>
      </c>
      <c r="G81" s="1505"/>
      <c r="H81" s="876">
        <f t="shared" si="6"/>
        <v>0</v>
      </c>
      <c r="J81" s="43"/>
      <c r="K81" s="806"/>
    </row>
    <row r="82" spans="2:11" s="42" customFormat="1" ht="15" customHeight="1">
      <c r="B82" s="1513"/>
      <c r="C82" s="835" t="s">
        <v>41</v>
      </c>
      <c r="D82" s="848" t="s">
        <v>968</v>
      </c>
      <c r="E82" s="1515" t="s">
        <v>5</v>
      </c>
      <c r="F82" s="1504">
        <v>32</v>
      </c>
      <c r="G82" s="1505"/>
      <c r="H82" s="876">
        <f t="shared" si="6"/>
        <v>0</v>
      </c>
      <c r="J82" s="43"/>
      <c r="K82" s="806"/>
    </row>
    <row r="83" spans="2:11" s="42" customFormat="1" ht="15" customHeight="1">
      <c r="B83" s="1513"/>
      <c r="C83" s="835" t="s">
        <v>42</v>
      </c>
      <c r="D83" s="1514" t="s">
        <v>967</v>
      </c>
      <c r="E83" s="1515" t="s">
        <v>5</v>
      </c>
      <c r="F83" s="1504">
        <v>4</v>
      </c>
      <c r="G83" s="1505"/>
      <c r="H83" s="876">
        <f t="shared" si="6"/>
        <v>0</v>
      </c>
      <c r="J83" s="43"/>
      <c r="K83" s="806"/>
    </row>
    <row r="84" spans="2:11" s="42" customFormat="1" ht="15" customHeight="1">
      <c r="B84" s="1513"/>
      <c r="C84" s="1516"/>
      <c r="D84" s="1514"/>
      <c r="E84" s="1515"/>
      <c r="F84" s="1517"/>
      <c r="G84" s="1518"/>
      <c r="H84" s="446"/>
      <c r="J84" s="43"/>
      <c r="K84" s="806"/>
    </row>
    <row r="85" spans="2:11" s="12" customFormat="1" ht="15" customHeight="1">
      <c r="B85" s="941"/>
      <c r="C85" s="929"/>
      <c r="D85" s="930" t="s">
        <v>114</v>
      </c>
      <c r="E85" s="931"/>
      <c r="F85" s="932"/>
      <c r="G85" s="933"/>
      <c r="H85" s="934">
        <f>SUBTOTAL(9,H86:H107)</f>
        <v>0</v>
      </c>
      <c r="I85" s="13"/>
      <c r="J85" s="782"/>
      <c r="K85" s="806"/>
    </row>
    <row r="86" spans="2:11" s="42" customFormat="1" ht="15" customHeight="1">
      <c r="B86" s="1489">
        <v>1</v>
      </c>
      <c r="C86" s="1490"/>
      <c r="D86" s="1491" t="s">
        <v>952</v>
      </c>
      <c r="E86" s="1492"/>
      <c r="F86" s="1493"/>
      <c r="G86" s="1494"/>
      <c r="H86" s="1495">
        <f>SUBTOTAL(9,H87:H107)</f>
        <v>0</v>
      </c>
      <c r="J86" s="230"/>
      <c r="K86" s="806"/>
    </row>
    <row r="87" spans="2:11" s="42" customFormat="1" ht="15" customHeight="1">
      <c r="B87" s="1496">
        <f>B86+0.1</f>
        <v>1.1000000000000001</v>
      </c>
      <c r="C87" s="1497"/>
      <c r="D87" s="1498" t="s">
        <v>953</v>
      </c>
      <c r="E87" s="1499"/>
      <c r="F87" s="1500"/>
      <c r="G87" s="876"/>
      <c r="H87" s="501">
        <f>SUBTOTAL(9,H88:H89)</f>
        <v>0</v>
      </c>
      <c r="J87" s="781"/>
      <c r="K87" s="806"/>
    </row>
    <row r="88" spans="2:11" s="42" customFormat="1" ht="15" customHeight="1">
      <c r="B88" s="1501"/>
      <c r="C88" s="1502" t="s">
        <v>39</v>
      </c>
      <c r="D88" s="848" t="s">
        <v>954</v>
      </c>
      <c r="E88" s="1503" t="s">
        <v>12</v>
      </c>
      <c r="F88" s="1504">
        <v>2.0499999999999998</v>
      </c>
      <c r="G88" s="1505"/>
      <c r="H88" s="876">
        <f>F88*G88</f>
        <v>0</v>
      </c>
      <c r="J88" s="230"/>
      <c r="K88" s="806"/>
    </row>
    <row r="89" spans="2:11" s="42" customFormat="1" ht="15" customHeight="1">
      <c r="B89" s="1501"/>
      <c r="C89" s="835" t="s">
        <v>35</v>
      </c>
      <c r="D89" s="848" t="s">
        <v>982</v>
      </c>
      <c r="E89" s="1503" t="s">
        <v>12</v>
      </c>
      <c r="F89" s="1504">
        <v>3.95</v>
      </c>
      <c r="G89" s="1505"/>
      <c r="H89" s="876">
        <f>F89*G89</f>
        <v>0</v>
      </c>
      <c r="J89" s="230"/>
      <c r="K89" s="806"/>
    </row>
    <row r="90" spans="2:11" s="42" customFormat="1" ht="15" customHeight="1">
      <c r="B90" s="1496">
        <f>B87+0.1</f>
        <v>1.2</v>
      </c>
      <c r="C90" s="1497"/>
      <c r="D90" s="1498" t="s">
        <v>1021</v>
      </c>
      <c r="E90" s="1499"/>
      <c r="F90" s="1500"/>
      <c r="G90" s="1506"/>
      <c r="H90" s="501">
        <f>SUBTOTAL(9,H91:H93)</f>
        <v>0</v>
      </c>
      <c r="J90" s="230"/>
      <c r="K90" s="806"/>
    </row>
    <row r="91" spans="2:11" s="42" customFormat="1" ht="15" customHeight="1">
      <c r="B91" s="1507"/>
      <c r="C91" s="1502" t="s">
        <v>39</v>
      </c>
      <c r="D91" s="848" t="s">
        <v>980</v>
      </c>
      <c r="E91" s="1508" t="s">
        <v>5</v>
      </c>
      <c r="F91" s="1504">
        <v>88</v>
      </c>
      <c r="G91" s="1505"/>
      <c r="H91" s="876">
        <f t="shared" ref="H91:H93" si="7">F91*G91</f>
        <v>0</v>
      </c>
      <c r="J91" s="43"/>
      <c r="K91" s="806"/>
    </row>
    <row r="92" spans="2:11" s="42" customFormat="1" ht="15" customHeight="1">
      <c r="B92" s="1512"/>
      <c r="C92" s="835" t="s">
        <v>35</v>
      </c>
      <c r="D92" s="1510" t="s">
        <v>966</v>
      </c>
      <c r="E92" s="1499" t="s">
        <v>5</v>
      </c>
      <c r="F92" s="1504">
        <v>16</v>
      </c>
      <c r="G92" s="1505"/>
      <c r="H92" s="876">
        <f t="shared" si="7"/>
        <v>0</v>
      </c>
      <c r="J92" s="43"/>
      <c r="K92" s="806"/>
    </row>
    <row r="93" spans="2:11" s="42" customFormat="1" ht="15" customHeight="1">
      <c r="B93" s="1513"/>
      <c r="C93" s="835" t="s">
        <v>203</v>
      </c>
      <c r="D93" s="1514" t="s">
        <v>962</v>
      </c>
      <c r="E93" s="1515" t="s">
        <v>5</v>
      </c>
      <c r="F93" s="1504">
        <v>16</v>
      </c>
      <c r="G93" s="1505"/>
      <c r="H93" s="876">
        <f t="shared" si="7"/>
        <v>0</v>
      </c>
      <c r="J93" s="43"/>
      <c r="K93" s="806"/>
    </row>
    <row r="94" spans="2:11" s="42" customFormat="1" ht="15" customHeight="1">
      <c r="B94" s="1496">
        <f>B90+0.1</f>
        <v>1.3</v>
      </c>
      <c r="C94" s="1497"/>
      <c r="D94" s="1498" t="s">
        <v>1022</v>
      </c>
      <c r="E94" s="1499"/>
      <c r="F94" s="1500"/>
      <c r="G94" s="1506"/>
      <c r="H94" s="501">
        <f>SUBTOTAL(9,H95:H97)</f>
        <v>0</v>
      </c>
      <c r="J94" s="230"/>
      <c r="K94" s="806"/>
    </row>
    <row r="95" spans="2:11" s="42" customFormat="1" ht="15" customHeight="1">
      <c r="B95" s="1507"/>
      <c r="C95" s="1502" t="s">
        <v>39</v>
      </c>
      <c r="D95" s="848" t="s">
        <v>980</v>
      </c>
      <c r="E95" s="1508" t="s">
        <v>5</v>
      </c>
      <c r="F95" s="1504">
        <v>68</v>
      </c>
      <c r="G95" s="1505"/>
      <c r="H95" s="876">
        <f t="shared" ref="H95:H97" si="8">F95*G95</f>
        <v>0</v>
      </c>
      <c r="J95" s="43"/>
      <c r="K95" s="806"/>
    </row>
    <row r="96" spans="2:11" s="42" customFormat="1" ht="15" customHeight="1">
      <c r="B96" s="1512"/>
      <c r="C96" s="835" t="s">
        <v>35</v>
      </c>
      <c r="D96" s="1510" t="s">
        <v>966</v>
      </c>
      <c r="E96" s="1499" t="s">
        <v>5</v>
      </c>
      <c r="F96" s="1504">
        <v>16</v>
      </c>
      <c r="G96" s="1505"/>
      <c r="H96" s="876">
        <f t="shared" si="8"/>
        <v>0</v>
      </c>
      <c r="J96" s="43"/>
      <c r="K96" s="806"/>
    </row>
    <row r="97" spans="2:17" ht="15" customHeight="1">
      <c r="B97" s="1513"/>
      <c r="C97" s="835" t="s">
        <v>203</v>
      </c>
      <c r="D97" s="1514" t="s">
        <v>962</v>
      </c>
      <c r="E97" s="1515" t="s">
        <v>5</v>
      </c>
      <c r="F97" s="1504">
        <v>16</v>
      </c>
      <c r="G97" s="1505"/>
      <c r="H97" s="876">
        <f t="shared" si="8"/>
        <v>0</v>
      </c>
      <c r="K97" s="806"/>
      <c r="M97" s="42"/>
      <c r="N97" s="42"/>
      <c r="P97" s="42"/>
      <c r="Q97" s="42"/>
    </row>
    <row r="98" spans="2:17" ht="15" customHeight="1">
      <c r="B98" s="1496">
        <f>B94+0.1</f>
        <v>1.4</v>
      </c>
      <c r="C98" s="1497"/>
      <c r="D98" s="1498" t="s">
        <v>1023</v>
      </c>
      <c r="E98" s="1499"/>
      <c r="F98" s="1500"/>
      <c r="G98" s="1506"/>
      <c r="H98" s="501">
        <f>SUBTOTAL(9,H99:H101)</f>
        <v>0</v>
      </c>
      <c r="J98" s="230"/>
      <c r="K98" s="806"/>
      <c r="M98" s="42"/>
      <c r="N98" s="42"/>
      <c r="P98" s="42"/>
      <c r="Q98" s="42"/>
    </row>
    <row r="99" spans="2:17" ht="15" customHeight="1">
      <c r="B99" s="1507"/>
      <c r="C99" s="1502" t="s">
        <v>39</v>
      </c>
      <c r="D99" s="848" t="s">
        <v>980</v>
      </c>
      <c r="E99" s="1508" t="s">
        <v>5</v>
      </c>
      <c r="F99" s="1504">
        <v>24</v>
      </c>
      <c r="G99" s="1505"/>
      <c r="H99" s="876">
        <f t="shared" ref="H99:H101" si="9">F99*G99</f>
        <v>0</v>
      </c>
      <c r="K99" s="806"/>
      <c r="M99" s="42"/>
      <c r="N99" s="42"/>
      <c r="P99" s="42"/>
      <c r="Q99" s="42"/>
    </row>
    <row r="100" spans="2:17" ht="15" customHeight="1">
      <c r="B100" s="1512"/>
      <c r="C100" s="835" t="s">
        <v>35</v>
      </c>
      <c r="D100" s="1510" t="s">
        <v>966</v>
      </c>
      <c r="E100" s="1499" t="s">
        <v>5</v>
      </c>
      <c r="F100" s="1504">
        <v>4</v>
      </c>
      <c r="G100" s="1505"/>
      <c r="H100" s="876">
        <f t="shared" si="9"/>
        <v>0</v>
      </c>
      <c r="K100" s="806"/>
      <c r="M100" s="42"/>
      <c r="N100" s="42"/>
      <c r="P100" s="42"/>
      <c r="Q100" s="42"/>
    </row>
    <row r="101" spans="2:17" ht="15" customHeight="1">
      <c r="B101" s="1513"/>
      <c r="C101" s="835" t="s">
        <v>203</v>
      </c>
      <c r="D101" s="1514" t="s">
        <v>962</v>
      </c>
      <c r="E101" s="1515" t="s">
        <v>5</v>
      </c>
      <c r="F101" s="1504">
        <v>4</v>
      </c>
      <c r="G101" s="1505"/>
      <c r="H101" s="876">
        <f t="shared" si="9"/>
        <v>0</v>
      </c>
      <c r="K101" s="806"/>
      <c r="M101" s="42"/>
      <c r="N101" s="42"/>
      <c r="P101" s="42"/>
      <c r="Q101" s="42"/>
    </row>
    <row r="102" spans="2:17" ht="15" customHeight="1">
      <c r="B102" s="1496">
        <f>B98+0.1</f>
        <v>1.5</v>
      </c>
      <c r="C102" s="1497"/>
      <c r="D102" s="1498" t="s">
        <v>1024</v>
      </c>
      <c r="E102" s="1499"/>
      <c r="F102" s="1500"/>
      <c r="G102" s="1506"/>
      <c r="H102" s="501">
        <f>SUBTOTAL(9,H103:H105)</f>
        <v>0</v>
      </c>
      <c r="J102" s="230"/>
      <c r="K102" s="806"/>
      <c r="M102" s="42"/>
      <c r="N102" s="42"/>
      <c r="P102" s="42"/>
      <c r="Q102" s="42"/>
    </row>
    <row r="103" spans="2:17" ht="15" customHeight="1">
      <c r="B103" s="1507"/>
      <c r="C103" s="1502" t="s">
        <v>39</v>
      </c>
      <c r="D103" s="848" t="s">
        <v>980</v>
      </c>
      <c r="E103" s="1508" t="s">
        <v>5</v>
      </c>
      <c r="F103" s="1504">
        <v>48</v>
      </c>
      <c r="G103" s="1505"/>
      <c r="H103" s="876">
        <f t="shared" ref="H103:H105" si="10">F103*G103</f>
        <v>0</v>
      </c>
      <c r="K103" s="806"/>
      <c r="M103" s="42"/>
      <c r="N103" s="42"/>
      <c r="P103" s="42"/>
      <c r="Q103" s="42"/>
    </row>
    <row r="104" spans="2:17" ht="15" customHeight="1">
      <c r="B104" s="1512"/>
      <c r="C104" s="835" t="s">
        <v>35</v>
      </c>
      <c r="D104" s="1510" t="s">
        <v>966</v>
      </c>
      <c r="E104" s="1499" t="s">
        <v>5</v>
      </c>
      <c r="F104" s="1504">
        <v>6</v>
      </c>
      <c r="G104" s="1505"/>
      <c r="H104" s="876">
        <f t="shared" si="10"/>
        <v>0</v>
      </c>
      <c r="K104" s="806"/>
      <c r="M104" s="42"/>
      <c r="N104" s="42"/>
      <c r="P104" s="42"/>
      <c r="Q104" s="42"/>
    </row>
    <row r="105" spans="2:17" ht="15" customHeight="1">
      <c r="B105" s="1513"/>
      <c r="C105" s="835" t="s">
        <v>203</v>
      </c>
      <c r="D105" s="1514" t="s">
        <v>962</v>
      </c>
      <c r="E105" s="1515" t="s">
        <v>5</v>
      </c>
      <c r="F105" s="1504">
        <v>6</v>
      </c>
      <c r="G105" s="1505"/>
      <c r="H105" s="876">
        <f t="shared" si="10"/>
        <v>0</v>
      </c>
      <c r="K105" s="806"/>
      <c r="M105" s="42"/>
      <c r="N105" s="42"/>
      <c r="P105" s="42"/>
      <c r="Q105" s="42"/>
    </row>
    <row r="106" spans="2:17" ht="15" customHeight="1">
      <c r="B106" s="1513"/>
      <c r="C106" s="835"/>
      <c r="D106" s="1514"/>
      <c r="E106" s="1515"/>
      <c r="F106" s="1504"/>
      <c r="G106" s="1505"/>
      <c r="H106" s="876"/>
      <c r="K106" s="806"/>
      <c r="M106" s="42"/>
      <c r="N106" s="42"/>
      <c r="P106" s="42"/>
      <c r="Q106" s="42"/>
    </row>
    <row r="107" spans="2:17" s="942" customFormat="1" ht="15" customHeight="1">
      <c r="B107" s="945"/>
      <c r="C107" s="948"/>
      <c r="D107" s="946"/>
      <c r="E107" s="947"/>
      <c r="F107" s="949"/>
      <c r="G107" s="950"/>
      <c r="H107" s="951"/>
      <c r="J107" s="944"/>
      <c r="K107" s="943"/>
    </row>
    <row r="108" spans="2:17" s="12" customFormat="1" ht="15" customHeight="1">
      <c r="B108" s="941"/>
      <c r="C108" s="929"/>
      <c r="D108" s="930" t="s">
        <v>1032</v>
      </c>
      <c r="E108" s="931"/>
      <c r="F108" s="932"/>
      <c r="G108" s="933"/>
      <c r="H108" s="934">
        <f>SUBTOTAL(9,H109:H116)</f>
        <v>0</v>
      </c>
      <c r="I108" s="13"/>
      <c r="J108" s="782"/>
      <c r="K108" s="806"/>
    </row>
    <row r="109" spans="2:17" ht="15" customHeight="1">
      <c r="B109" s="1489">
        <v>1</v>
      </c>
      <c r="C109" s="1490"/>
      <c r="D109" s="1491" t="s">
        <v>952</v>
      </c>
      <c r="E109" s="1492"/>
      <c r="F109" s="1493"/>
      <c r="G109" s="1494"/>
      <c r="H109" s="1495">
        <f>SUBTOTAL(9,H110:H116)</f>
        <v>0</v>
      </c>
      <c r="J109" s="230"/>
      <c r="K109" s="806"/>
      <c r="M109" s="42"/>
      <c r="N109" s="42"/>
      <c r="P109" s="42"/>
      <c r="Q109" s="42"/>
    </row>
    <row r="110" spans="2:17" ht="15" customHeight="1">
      <c r="B110" s="1496">
        <f>B109+0.1</f>
        <v>1.1000000000000001</v>
      </c>
      <c r="C110" s="1497"/>
      <c r="D110" s="1498" t="s">
        <v>953</v>
      </c>
      <c r="E110" s="1499"/>
      <c r="F110" s="1500"/>
      <c r="G110" s="876"/>
      <c r="H110" s="501">
        <f>SUBTOTAL(9,H111:H111)</f>
        <v>0</v>
      </c>
      <c r="J110" s="781"/>
      <c r="K110" s="806"/>
      <c r="M110" s="42"/>
      <c r="N110" s="42"/>
      <c r="P110" s="42"/>
      <c r="Q110" s="42"/>
    </row>
    <row r="111" spans="2:17" ht="15" customHeight="1">
      <c r="B111" s="1501"/>
      <c r="C111" s="1502" t="s">
        <v>39</v>
      </c>
      <c r="D111" s="848" t="s">
        <v>982</v>
      </c>
      <c r="E111" s="1503" t="s">
        <v>12</v>
      </c>
      <c r="F111" s="1504">
        <v>9.1</v>
      </c>
      <c r="G111" s="1505"/>
      <c r="H111" s="876">
        <f>F111*G111</f>
        <v>0</v>
      </c>
      <c r="J111" s="230"/>
      <c r="K111" s="806"/>
      <c r="M111" s="42"/>
      <c r="N111" s="42"/>
      <c r="P111" s="42"/>
      <c r="Q111" s="42"/>
    </row>
    <row r="112" spans="2:17" ht="15" customHeight="1">
      <c r="B112" s="1496">
        <f>B110+0.1</f>
        <v>1.2</v>
      </c>
      <c r="C112" s="1497"/>
      <c r="D112" s="1498" t="s">
        <v>1031</v>
      </c>
      <c r="E112" s="1499"/>
      <c r="F112" s="1500"/>
      <c r="G112" s="1506"/>
      <c r="H112" s="501">
        <f>SUBTOTAL(9,H113:H114)</f>
        <v>0</v>
      </c>
      <c r="J112" s="230"/>
      <c r="K112" s="806"/>
      <c r="M112" s="42"/>
      <c r="N112" s="42"/>
      <c r="P112" s="42"/>
      <c r="Q112" s="42"/>
    </row>
    <row r="113" spans="1:17" ht="15" customHeight="1">
      <c r="B113" s="1507"/>
      <c r="C113" s="1502" t="s">
        <v>39</v>
      </c>
      <c r="D113" s="848" t="s">
        <v>976</v>
      </c>
      <c r="E113" s="1508" t="s">
        <v>5</v>
      </c>
      <c r="F113" s="1504">
        <v>6</v>
      </c>
      <c r="G113" s="1505"/>
      <c r="H113" s="876">
        <f t="shared" ref="H113:H114" si="11">F113*G113</f>
        <v>0</v>
      </c>
      <c r="K113" s="806"/>
      <c r="M113" s="42"/>
      <c r="N113" s="42"/>
      <c r="P113" s="42"/>
      <c r="Q113" s="42"/>
    </row>
    <row r="114" spans="1:17" ht="15" customHeight="1">
      <c r="B114" s="1507"/>
      <c r="C114" s="835" t="s">
        <v>35</v>
      </c>
      <c r="D114" s="848" t="s">
        <v>977</v>
      </c>
      <c r="E114" s="1508" t="s">
        <v>5</v>
      </c>
      <c r="F114" s="1504">
        <v>16</v>
      </c>
      <c r="G114" s="1505"/>
      <c r="H114" s="876">
        <f t="shared" si="11"/>
        <v>0</v>
      </c>
      <c r="K114" s="806"/>
      <c r="M114" s="42"/>
      <c r="N114" s="42"/>
      <c r="P114" s="42"/>
      <c r="Q114" s="42"/>
    </row>
    <row r="115" spans="1:17" ht="15" customHeight="1">
      <c r="B115" s="1507"/>
      <c r="C115" s="835"/>
      <c r="D115" s="848"/>
      <c r="E115" s="1508"/>
      <c r="F115" s="1504"/>
      <c r="G115" s="1505"/>
      <c r="H115" s="876"/>
      <c r="K115" s="806"/>
      <c r="M115" s="42"/>
      <c r="N115" s="42"/>
      <c r="P115" s="42"/>
      <c r="Q115" s="42"/>
    </row>
    <row r="116" spans="1:17" ht="15" customHeight="1">
      <c r="B116" s="1513"/>
      <c r="C116" s="1516"/>
      <c r="D116" s="1514"/>
      <c r="E116" s="1515"/>
      <c r="F116" s="1517"/>
      <c r="G116" s="1518"/>
      <c r="H116" s="446"/>
      <c r="K116" s="806"/>
      <c r="M116" s="42"/>
      <c r="N116" s="42"/>
      <c r="P116" s="42"/>
      <c r="Q116" s="42"/>
    </row>
    <row r="117" spans="1:17" ht="15" customHeight="1">
      <c r="B117" s="439"/>
      <c r="C117" s="440"/>
      <c r="D117" s="441"/>
      <c r="E117" s="442"/>
      <c r="F117" s="443"/>
      <c r="G117" s="444"/>
      <c r="H117" s="446"/>
      <c r="J117" s="777"/>
      <c r="K117" s="806"/>
    </row>
    <row r="118" spans="1:17" s="8" customFormat="1" ht="15" customHeight="1">
      <c r="A118" s="4"/>
      <c r="B118" s="223"/>
      <c r="C118" s="224"/>
      <c r="D118" s="225"/>
      <c r="E118" s="226"/>
      <c r="F118" s="227"/>
      <c r="G118" s="228"/>
      <c r="H118" s="229"/>
      <c r="I118" s="5"/>
      <c r="J118" s="43"/>
      <c r="K118" s="784"/>
      <c r="M118" s="123"/>
      <c r="N118" s="123"/>
      <c r="P118" s="902"/>
      <c r="Q118" s="902"/>
    </row>
  </sheetData>
  <mergeCells count="2">
    <mergeCell ref="B5:H5"/>
    <mergeCell ref="B7:H7"/>
  </mergeCells>
  <printOptions horizontalCentered="1"/>
  <pageMargins left="0" right="0" top="0.511811023622047" bottom="0.5" header="0.31496062992126" footer="0.31496062992126"/>
  <pageSetup paperSize="9" scale="80" orientation="portrait" horizontalDpi="300" verticalDpi="300" r:id="rId1"/>
  <headerFooter>
    <oddFooter xml:space="preserve">&amp;R&amp;"Arial,Regular"&amp;9&amp;P from &amp;N              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view="pageBreakPreview" zoomScaleSheetLayoutView="100" workbookViewId="0">
      <selection activeCell="U28" sqref="U28"/>
    </sheetView>
  </sheetViews>
  <sheetFormatPr defaultRowHeight="12.75"/>
  <cols>
    <col min="1" max="1" width="3.85546875" style="248" customWidth="1"/>
    <col min="2" max="2" width="7" style="283" customWidth="1"/>
    <col min="3" max="3" width="0.5703125" style="248" customWidth="1"/>
    <col min="4" max="5" width="48.7109375" style="248" customWidth="1"/>
    <col min="6" max="6" width="9.140625" style="248"/>
    <col min="7" max="8" width="18.42578125" style="248" customWidth="1"/>
    <col min="9" max="256" width="9.140625" style="248"/>
    <col min="257" max="257" width="2.140625" style="248" customWidth="1"/>
    <col min="258" max="258" width="7" style="248" customWidth="1"/>
    <col min="259" max="259" width="1.5703125" style="248" customWidth="1"/>
    <col min="260" max="260" width="78.140625" style="248" customWidth="1"/>
    <col min="261" max="261" width="18.7109375" style="248" customWidth="1"/>
    <col min="262" max="512" width="9.140625" style="248"/>
    <col min="513" max="513" width="2.140625" style="248" customWidth="1"/>
    <col min="514" max="514" width="7" style="248" customWidth="1"/>
    <col min="515" max="515" width="1.5703125" style="248" customWidth="1"/>
    <col min="516" max="516" width="78.140625" style="248" customWidth="1"/>
    <col min="517" max="517" width="18.7109375" style="248" customWidth="1"/>
    <col min="518" max="768" width="9.140625" style="248"/>
    <col min="769" max="769" width="2.140625" style="248" customWidth="1"/>
    <col min="770" max="770" width="7" style="248" customWidth="1"/>
    <col min="771" max="771" width="1.5703125" style="248" customWidth="1"/>
    <col min="772" max="772" width="78.140625" style="248" customWidth="1"/>
    <col min="773" max="773" width="18.7109375" style="248" customWidth="1"/>
    <col min="774" max="1024" width="9.140625" style="248"/>
    <col min="1025" max="1025" width="2.140625" style="248" customWidth="1"/>
    <col min="1026" max="1026" width="7" style="248" customWidth="1"/>
    <col min="1027" max="1027" width="1.5703125" style="248" customWidth="1"/>
    <col min="1028" max="1028" width="78.140625" style="248" customWidth="1"/>
    <col min="1029" max="1029" width="18.7109375" style="248" customWidth="1"/>
    <col min="1030" max="1280" width="9.140625" style="248"/>
    <col min="1281" max="1281" width="2.140625" style="248" customWidth="1"/>
    <col min="1282" max="1282" width="7" style="248" customWidth="1"/>
    <col min="1283" max="1283" width="1.5703125" style="248" customWidth="1"/>
    <col min="1284" max="1284" width="78.140625" style="248" customWidth="1"/>
    <col min="1285" max="1285" width="18.7109375" style="248" customWidth="1"/>
    <col min="1286" max="1536" width="9.140625" style="248"/>
    <col min="1537" max="1537" width="2.140625" style="248" customWidth="1"/>
    <col min="1538" max="1538" width="7" style="248" customWidth="1"/>
    <col min="1539" max="1539" width="1.5703125" style="248" customWidth="1"/>
    <col min="1540" max="1540" width="78.140625" style="248" customWidth="1"/>
    <col min="1541" max="1541" width="18.7109375" style="248" customWidth="1"/>
    <col min="1542" max="1792" width="9.140625" style="248"/>
    <col min="1793" max="1793" width="2.140625" style="248" customWidth="1"/>
    <col min="1794" max="1794" width="7" style="248" customWidth="1"/>
    <col min="1795" max="1795" width="1.5703125" style="248" customWidth="1"/>
    <col min="1796" max="1796" width="78.140625" style="248" customWidth="1"/>
    <col min="1797" max="1797" width="18.7109375" style="248" customWidth="1"/>
    <col min="1798" max="2048" width="9.140625" style="248"/>
    <col min="2049" max="2049" width="2.140625" style="248" customWidth="1"/>
    <col min="2050" max="2050" width="7" style="248" customWidth="1"/>
    <col min="2051" max="2051" width="1.5703125" style="248" customWidth="1"/>
    <col min="2052" max="2052" width="78.140625" style="248" customWidth="1"/>
    <col min="2053" max="2053" width="18.7109375" style="248" customWidth="1"/>
    <col min="2054" max="2304" width="9.140625" style="248"/>
    <col min="2305" max="2305" width="2.140625" style="248" customWidth="1"/>
    <col min="2306" max="2306" width="7" style="248" customWidth="1"/>
    <col min="2307" max="2307" width="1.5703125" style="248" customWidth="1"/>
    <col min="2308" max="2308" width="78.140625" style="248" customWidth="1"/>
    <col min="2309" max="2309" width="18.7109375" style="248" customWidth="1"/>
    <col min="2310" max="2560" width="9.140625" style="248"/>
    <col min="2561" max="2561" width="2.140625" style="248" customWidth="1"/>
    <col min="2562" max="2562" width="7" style="248" customWidth="1"/>
    <col min="2563" max="2563" width="1.5703125" style="248" customWidth="1"/>
    <col min="2564" max="2564" width="78.140625" style="248" customWidth="1"/>
    <col min="2565" max="2565" width="18.7109375" style="248" customWidth="1"/>
    <col min="2566" max="2816" width="9.140625" style="248"/>
    <col min="2817" max="2817" width="2.140625" style="248" customWidth="1"/>
    <col min="2818" max="2818" width="7" style="248" customWidth="1"/>
    <col min="2819" max="2819" width="1.5703125" style="248" customWidth="1"/>
    <col min="2820" max="2820" width="78.140625" style="248" customWidth="1"/>
    <col min="2821" max="2821" width="18.7109375" style="248" customWidth="1"/>
    <col min="2822" max="3072" width="9.140625" style="248"/>
    <col min="3073" max="3073" width="2.140625" style="248" customWidth="1"/>
    <col min="3074" max="3074" width="7" style="248" customWidth="1"/>
    <col min="3075" max="3075" width="1.5703125" style="248" customWidth="1"/>
    <col min="3076" max="3076" width="78.140625" style="248" customWidth="1"/>
    <col min="3077" max="3077" width="18.7109375" style="248" customWidth="1"/>
    <col min="3078" max="3328" width="9.140625" style="248"/>
    <col min="3329" max="3329" width="2.140625" style="248" customWidth="1"/>
    <col min="3330" max="3330" width="7" style="248" customWidth="1"/>
    <col min="3331" max="3331" width="1.5703125" style="248" customWidth="1"/>
    <col min="3332" max="3332" width="78.140625" style="248" customWidth="1"/>
    <col min="3333" max="3333" width="18.7109375" style="248" customWidth="1"/>
    <col min="3334" max="3584" width="9.140625" style="248"/>
    <col min="3585" max="3585" width="2.140625" style="248" customWidth="1"/>
    <col min="3586" max="3586" width="7" style="248" customWidth="1"/>
    <col min="3587" max="3587" width="1.5703125" style="248" customWidth="1"/>
    <col min="3588" max="3588" width="78.140625" style="248" customWidth="1"/>
    <col min="3589" max="3589" width="18.7109375" style="248" customWidth="1"/>
    <col min="3590" max="3840" width="9.140625" style="248"/>
    <col min="3841" max="3841" width="2.140625" style="248" customWidth="1"/>
    <col min="3842" max="3842" width="7" style="248" customWidth="1"/>
    <col min="3843" max="3843" width="1.5703125" style="248" customWidth="1"/>
    <col min="3844" max="3844" width="78.140625" style="248" customWidth="1"/>
    <col min="3845" max="3845" width="18.7109375" style="248" customWidth="1"/>
    <col min="3846" max="4096" width="9.140625" style="248"/>
    <col min="4097" max="4097" width="2.140625" style="248" customWidth="1"/>
    <col min="4098" max="4098" width="7" style="248" customWidth="1"/>
    <col min="4099" max="4099" width="1.5703125" style="248" customWidth="1"/>
    <col min="4100" max="4100" width="78.140625" style="248" customWidth="1"/>
    <col min="4101" max="4101" width="18.7109375" style="248" customWidth="1"/>
    <col min="4102" max="4352" width="9.140625" style="248"/>
    <col min="4353" max="4353" width="2.140625" style="248" customWidth="1"/>
    <col min="4354" max="4354" width="7" style="248" customWidth="1"/>
    <col min="4355" max="4355" width="1.5703125" style="248" customWidth="1"/>
    <col min="4356" max="4356" width="78.140625" style="248" customWidth="1"/>
    <col min="4357" max="4357" width="18.7109375" style="248" customWidth="1"/>
    <col min="4358" max="4608" width="9.140625" style="248"/>
    <col min="4609" max="4609" width="2.140625" style="248" customWidth="1"/>
    <col min="4610" max="4610" width="7" style="248" customWidth="1"/>
    <col min="4611" max="4611" width="1.5703125" style="248" customWidth="1"/>
    <col min="4612" max="4612" width="78.140625" style="248" customWidth="1"/>
    <col min="4613" max="4613" width="18.7109375" style="248" customWidth="1"/>
    <col min="4614" max="4864" width="9.140625" style="248"/>
    <col min="4865" max="4865" width="2.140625" style="248" customWidth="1"/>
    <col min="4866" max="4866" width="7" style="248" customWidth="1"/>
    <col min="4867" max="4867" width="1.5703125" style="248" customWidth="1"/>
    <col min="4868" max="4868" width="78.140625" style="248" customWidth="1"/>
    <col min="4869" max="4869" width="18.7109375" style="248" customWidth="1"/>
    <col min="4870" max="5120" width="9.140625" style="248"/>
    <col min="5121" max="5121" width="2.140625" style="248" customWidth="1"/>
    <col min="5122" max="5122" width="7" style="248" customWidth="1"/>
    <col min="5123" max="5123" width="1.5703125" style="248" customWidth="1"/>
    <col min="5124" max="5124" width="78.140625" style="248" customWidth="1"/>
    <col min="5125" max="5125" width="18.7109375" style="248" customWidth="1"/>
    <col min="5126" max="5376" width="9.140625" style="248"/>
    <col min="5377" max="5377" width="2.140625" style="248" customWidth="1"/>
    <col min="5378" max="5378" width="7" style="248" customWidth="1"/>
    <col min="5379" max="5379" width="1.5703125" style="248" customWidth="1"/>
    <col min="5380" max="5380" width="78.140625" style="248" customWidth="1"/>
    <col min="5381" max="5381" width="18.7109375" style="248" customWidth="1"/>
    <col min="5382" max="5632" width="9.140625" style="248"/>
    <col min="5633" max="5633" width="2.140625" style="248" customWidth="1"/>
    <col min="5634" max="5634" width="7" style="248" customWidth="1"/>
    <col min="5635" max="5635" width="1.5703125" style="248" customWidth="1"/>
    <col min="5636" max="5636" width="78.140625" style="248" customWidth="1"/>
    <col min="5637" max="5637" width="18.7109375" style="248" customWidth="1"/>
    <col min="5638" max="5888" width="9.140625" style="248"/>
    <col min="5889" max="5889" width="2.140625" style="248" customWidth="1"/>
    <col min="5890" max="5890" width="7" style="248" customWidth="1"/>
    <col min="5891" max="5891" width="1.5703125" style="248" customWidth="1"/>
    <col min="5892" max="5892" width="78.140625" style="248" customWidth="1"/>
    <col min="5893" max="5893" width="18.7109375" style="248" customWidth="1"/>
    <col min="5894" max="6144" width="9.140625" style="248"/>
    <col min="6145" max="6145" width="2.140625" style="248" customWidth="1"/>
    <col min="6146" max="6146" width="7" style="248" customWidth="1"/>
    <col min="6147" max="6147" width="1.5703125" style="248" customWidth="1"/>
    <col min="6148" max="6148" width="78.140625" style="248" customWidth="1"/>
    <col min="6149" max="6149" width="18.7109375" style="248" customWidth="1"/>
    <col min="6150" max="6400" width="9.140625" style="248"/>
    <col min="6401" max="6401" width="2.140625" style="248" customWidth="1"/>
    <col min="6402" max="6402" width="7" style="248" customWidth="1"/>
    <col min="6403" max="6403" width="1.5703125" style="248" customWidth="1"/>
    <col min="6404" max="6404" width="78.140625" style="248" customWidth="1"/>
    <col min="6405" max="6405" width="18.7109375" style="248" customWidth="1"/>
    <col min="6406" max="6656" width="9.140625" style="248"/>
    <col min="6657" max="6657" width="2.140625" style="248" customWidth="1"/>
    <col min="6658" max="6658" width="7" style="248" customWidth="1"/>
    <col min="6659" max="6659" width="1.5703125" style="248" customWidth="1"/>
    <col min="6660" max="6660" width="78.140625" style="248" customWidth="1"/>
    <col min="6661" max="6661" width="18.7109375" style="248" customWidth="1"/>
    <col min="6662" max="6912" width="9.140625" style="248"/>
    <col min="6913" max="6913" width="2.140625" style="248" customWidth="1"/>
    <col min="6914" max="6914" width="7" style="248" customWidth="1"/>
    <col min="6915" max="6915" width="1.5703125" style="248" customWidth="1"/>
    <col min="6916" max="6916" width="78.140625" style="248" customWidth="1"/>
    <col min="6917" max="6917" width="18.7109375" style="248" customWidth="1"/>
    <col min="6918" max="7168" width="9.140625" style="248"/>
    <col min="7169" max="7169" width="2.140625" style="248" customWidth="1"/>
    <col min="7170" max="7170" width="7" style="248" customWidth="1"/>
    <col min="7171" max="7171" width="1.5703125" style="248" customWidth="1"/>
    <col min="7172" max="7172" width="78.140625" style="248" customWidth="1"/>
    <col min="7173" max="7173" width="18.7109375" style="248" customWidth="1"/>
    <col min="7174" max="7424" width="9.140625" style="248"/>
    <col min="7425" max="7425" width="2.140625" style="248" customWidth="1"/>
    <col min="7426" max="7426" width="7" style="248" customWidth="1"/>
    <col min="7427" max="7427" width="1.5703125" style="248" customWidth="1"/>
    <col min="7428" max="7428" width="78.140625" style="248" customWidth="1"/>
    <col min="7429" max="7429" width="18.7109375" style="248" customWidth="1"/>
    <col min="7430" max="7680" width="9.140625" style="248"/>
    <col min="7681" max="7681" width="2.140625" style="248" customWidth="1"/>
    <col min="7682" max="7682" width="7" style="248" customWidth="1"/>
    <col min="7683" max="7683" width="1.5703125" style="248" customWidth="1"/>
    <col min="7684" max="7684" width="78.140625" style="248" customWidth="1"/>
    <col min="7685" max="7685" width="18.7109375" style="248" customWidth="1"/>
    <col min="7686" max="7936" width="9.140625" style="248"/>
    <col min="7937" max="7937" width="2.140625" style="248" customWidth="1"/>
    <col min="7938" max="7938" width="7" style="248" customWidth="1"/>
    <col min="7939" max="7939" width="1.5703125" style="248" customWidth="1"/>
    <col min="7940" max="7940" width="78.140625" style="248" customWidth="1"/>
    <col min="7941" max="7941" width="18.7109375" style="248" customWidth="1"/>
    <col min="7942" max="8192" width="9.140625" style="248"/>
    <col min="8193" max="8193" width="2.140625" style="248" customWidth="1"/>
    <col min="8194" max="8194" width="7" style="248" customWidth="1"/>
    <col min="8195" max="8195" width="1.5703125" style="248" customWidth="1"/>
    <col min="8196" max="8196" width="78.140625" style="248" customWidth="1"/>
    <col min="8197" max="8197" width="18.7109375" style="248" customWidth="1"/>
    <col min="8198" max="8448" width="9.140625" style="248"/>
    <col min="8449" max="8449" width="2.140625" style="248" customWidth="1"/>
    <col min="8450" max="8450" width="7" style="248" customWidth="1"/>
    <col min="8451" max="8451" width="1.5703125" style="248" customWidth="1"/>
    <col min="8452" max="8452" width="78.140625" style="248" customWidth="1"/>
    <col min="8453" max="8453" width="18.7109375" style="248" customWidth="1"/>
    <col min="8454" max="8704" width="9.140625" style="248"/>
    <col min="8705" max="8705" width="2.140625" style="248" customWidth="1"/>
    <col min="8706" max="8706" width="7" style="248" customWidth="1"/>
    <col min="8707" max="8707" width="1.5703125" style="248" customWidth="1"/>
    <col min="8708" max="8708" width="78.140625" style="248" customWidth="1"/>
    <col min="8709" max="8709" width="18.7109375" style="248" customWidth="1"/>
    <col min="8710" max="8960" width="9.140625" style="248"/>
    <col min="8961" max="8961" width="2.140625" style="248" customWidth="1"/>
    <col min="8962" max="8962" width="7" style="248" customWidth="1"/>
    <col min="8963" max="8963" width="1.5703125" style="248" customWidth="1"/>
    <col min="8964" max="8964" width="78.140625" style="248" customWidth="1"/>
    <col min="8965" max="8965" width="18.7109375" style="248" customWidth="1"/>
    <col min="8966" max="9216" width="9.140625" style="248"/>
    <col min="9217" max="9217" width="2.140625" style="248" customWidth="1"/>
    <col min="9218" max="9218" width="7" style="248" customWidth="1"/>
    <col min="9219" max="9219" width="1.5703125" style="248" customWidth="1"/>
    <col min="9220" max="9220" width="78.140625" style="248" customWidth="1"/>
    <col min="9221" max="9221" width="18.7109375" style="248" customWidth="1"/>
    <col min="9222" max="9472" width="9.140625" style="248"/>
    <col min="9473" max="9473" width="2.140625" style="248" customWidth="1"/>
    <col min="9474" max="9474" width="7" style="248" customWidth="1"/>
    <col min="9475" max="9475" width="1.5703125" style="248" customWidth="1"/>
    <col min="9476" max="9476" width="78.140625" style="248" customWidth="1"/>
    <col min="9477" max="9477" width="18.7109375" style="248" customWidth="1"/>
    <col min="9478" max="9728" width="9.140625" style="248"/>
    <col min="9729" max="9729" width="2.140625" style="248" customWidth="1"/>
    <col min="9730" max="9730" width="7" style="248" customWidth="1"/>
    <col min="9731" max="9731" width="1.5703125" style="248" customWidth="1"/>
    <col min="9732" max="9732" width="78.140625" style="248" customWidth="1"/>
    <col min="9733" max="9733" width="18.7109375" style="248" customWidth="1"/>
    <col min="9734" max="9984" width="9.140625" style="248"/>
    <col min="9985" max="9985" width="2.140625" style="248" customWidth="1"/>
    <col min="9986" max="9986" width="7" style="248" customWidth="1"/>
    <col min="9987" max="9987" width="1.5703125" style="248" customWidth="1"/>
    <col min="9988" max="9988" width="78.140625" style="248" customWidth="1"/>
    <col min="9989" max="9989" width="18.7109375" style="248" customWidth="1"/>
    <col min="9990" max="10240" width="9.140625" style="248"/>
    <col min="10241" max="10241" width="2.140625" style="248" customWidth="1"/>
    <col min="10242" max="10242" width="7" style="248" customWidth="1"/>
    <col min="10243" max="10243" width="1.5703125" style="248" customWidth="1"/>
    <col min="10244" max="10244" width="78.140625" style="248" customWidth="1"/>
    <col min="10245" max="10245" width="18.7109375" style="248" customWidth="1"/>
    <col min="10246" max="10496" width="9.140625" style="248"/>
    <col min="10497" max="10497" width="2.140625" style="248" customWidth="1"/>
    <col min="10498" max="10498" width="7" style="248" customWidth="1"/>
    <col min="10499" max="10499" width="1.5703125" style="248" customWidth="1"/>
    <col min="10500" max="10500" width="78.140625" style="248" customWidth="1"/>
    <col min="10501" max="10501" width="18.7109375" style="248" customWidth="1"/>
    <col min="10502" max="10752" width="9.140625" style="248"/>
    <col min="10753" max="10753" width="2.140625" style="248" customWidth="1"/>
    <col min="10754" max="10754" width="7" style="248" customWidth="1"/>
    <col min="10755" max="10755" width="1.5703125" style="248" customWidth="1"/>
    <col min="10756" max="10756" width="78.140625" style="248" customWidth="1"/>
    <col min="10757" max="10757" width="18.7109375" style="248" customWidth="1"/>
    <col min="10758" max="11008" width="9.140625" style="248"/>
    <col min="11009" max="11009" width="2.140625" style="248" customWidth="1"/>
    <col min="11010" max="11010" width="7" style="248" customWidth="1"/>
    <col min="11011" max="11011" width="1.5703125" style="248" customWidth="1"/>
    <col min="11012" max="11012" width="78.140625" style="248" customWidth="1"/>
    <col min="11013" max="11013" width="18.7109375" style="248" customWidth="1"/>
    <col min="11014" max="11264" width="9.140625" style="248"/>
    <col min="11265" max="11265" width="2.140625" style="248" customWidth="1"/>
    <col min="11266" max="11266" width="7" style="248" customWidth="1"/>
    <col min="11267" max="11267" width="1.5703125" style="248" customWidth="1"/>
    <col min="11268" max="11268" width="78.140625" style="248" customWidth="1"/>
    <col min="11269" max="11269" width="18.7109375" style="248" customWidth="1"/>
    <col min="11270" max="11520" width="9.140625" style="248"/>
    <col min="11521" max="11521" width="2.140625" style="248" customWidth="1"/>
    <col min="11522" max="11522" width="7" style="248" customWidth="1"/>
    <col min="11523" max="11523" width="1.5703125" style="248" customWidth="1"/>
    <col min="11524" max="11524" width="78.140625" style="248" customWidth="1"/>
    <col min="11525" max="11525" width="18.7109375" style="248" customWidth="1"/>
    <col min="11526" max="11776" width="9.140625" style="248"/>
    <col min="11777" max="11777" width="2.140625" style="248" customWidth="1"/>
    <col min="11778" max="11778" width="7" style="248" customWidth="1"/>
    <col min="11779" max="11779" width="1.5703125" style="248" customWidth="1"/>
    <col min="11780" max="11780" width="78.140625" style="248" customWidth="1"/>
    <col min="11781" max="11781" width="18.7109375" style="248" customWidth="1"/>
    <col min="11782" max="12032" width="9.140625" style="248"/>
    <col min="12033" max="12033" width="2.140625" style="248" customWidth="1"/>
    <col min="12034" max="12034" width="7" style="248" customWidth="1"/>
    <col min="12035" max="12035" width="1.5703125" style="248" customWidth="1"/>
    <col min="12036" max="12036" width="78.140625" style="248" customWidth="1"/>
    <col min="12037" max="12037" width="18.7109375" style="248" customWidth="1"/>
    <col min="12038" max="12288" width="9.140625" style="248"/>
    <col min="12289" max="12289" width="2.140625" style="248" customWidth="1"/>
    <col min="12290" max="12290" width="7" style="248" customWidth="1"/>
    <col min="12291" max="12291" width="1.5703125" style="248" customWidth="1"/>
    <col min="12292" max="12292" width="78.140625" style="248" customWidth="1"/>
    <col min="12293" max="12293" width="18.7109375" style="248" customWidth="1"/>
    <col min="12294" max="12544" width="9.140625" style="248"/>
    <col min="12545" max="12545" width="2.140625" style="248" customWidth="1"/>
    <col min="12546" max="12546" width="7" style="248" customWidth="1"/>
    <col min="12547" max="12547" width="1.5703125" style="248" customWidth="1"/>
    <col min="12548" max="12548" width="78.140625" style="248" customWidth="1"/>
    <col min="12549" max="12549" width="18.7109375" style="248" customWidth="1"/>
    <col min="12550" max="12800" width="9.140625" style="248"/>
    <col min="12801" max="12801" width="2.140625" style="248" customWidth="1"/>
    <col min="12802" max="12802" width="7" style="248" customWidth="1"/>
    <col min="12803" max="12803" width="1.5703125" style="248" customWidth="1"/>
    <col min="12804" max="12804" width="78.140625" style="248" customWidth="1"/>
    <col min="12805" max="12805" width="18.7109375" style="248" customWidth="1"/>
    <col min="12806" max="13056" width="9.140625" style="248"/>
    <col min="13057" max="13057" width="2.140625" style="248" customWidth="1"/>
    <col min="13058" max="13058" width="7" style="248" customWidth="1"/>
    <col min="13059" max="13059" width="1.5703125" style="248" customWidth="1"/>
    <col min="13060" max="13060" width="78.140625" style="248" customWidth="1"/>
    <col min="13061" max="13061" width="18.7109375" style="248" customWidth="1"/>
    <col min="13062" max="13312" width="9.140625" style="248"/>
    <col min="13313" max="13313" width="2.140625" style="248" customWidth="1"/>
    <col min="13314" max="13314" width="7" style="248" customWidth="1"/>
    <col min="13315" max="13315" width="1.5703125" style="248" customWidth="1"/>
    <col min="13316" max="13316" width="78.140625" style="248" customWidth="1"/>
    <col min="13317" max="13317" width="18.7109375" style="248" customWidth="1"/>
    <col min="13318" max="13568" width="9.140625" style="248"/>
    <col min="13569" max="13569" width="2.140625" style="248" customWidth="1"/>
    <col min="13570" max="13570" width="7" style="248" customWidth="1"/>
    <col min="13571" max="13571" width="1.5703125" style="248" customWidth="1"/>
    <col min="13572" max="13572" width="78.140625" style="248" customWidth="1"/>
    <col min="13573" max="13573" width="18.7109375" style="248" customWidth="1"/>
    <col min="13574" max="13824" width="9.140625" style="248"/>
    <col min="13825" max="13825" width="2.140625" style="248" customWidth="1"/>
    <col min="13826" max="13826" width="7" style="248" customWidth="1"/>
    <col min="13827" max="13827" width="1.5703125" style="248" customWidth="1"/>
    <col min="13828" max="13828" width="78.140625" style="248" customWidth="1"/>
    <col min="13829" max="13829" width="18.7109375" style="248" customWidth="1"/>
    <col min="13830" max="14080" width="9.140625" style="248"/>
    <col min="14081" max="14081" width="2.140625" style="248" customWidth="1"/>
    <col min="14082" max="14082" width="7" style="248" customWidth="1"/>
    <col min="14083" max="14083" width="1.5703125" style="248" customWidth="1"/>
    <col min="14084" max="14084" width="78.140625" style="248" customWidth="1"/>
    <col min="14085" max="14085" width="18.7109375" style="248" customWidth="1"/>
    <col min="14086" max="14336" width="9.140625" style="248"/>
    <col min="14337" max="14337" width="2.140625" style="248" customWidth="1"/>
    <col min="14338" max="14338" width="7" style="248" customWidth="1"/>
    <col min="14339" max="14339" width="1.5703125" style="248" customWidth="1"/>
    <col min="14340" max="14340" width="78.140625" style="248" customWidth="1"/>
    <col min="14341" max="14341" width="18.7109375" style="248" customWidth="1"/>
    <col min="14342" max="14592" width="9.140625" style="248"/>
    <col min="14593" max="14593" width="2.140625" style="248" customWidth="1"/>
    <col min="14594" max="14594" width="7" style="248" customWidth="1"/>
    <col min="14595" max="14595" width="1.5703125" style="248" customWidth="1"/>
    <col min="14596" max="14596" width="78.140625" style="248" customWidth="1"/>
    <col min="14597" max="14597" width="18.7109375" style="248" customWidth="1"/>
    <col min="14598" max="14848" width="9.140625" style="248"/>
    <col min="14849" max="14849" width="2.140625" style="248" customWidth="1"/>
    <col min="14850" max="14850" width="7" style="248" customWidth="1"/>
    <col min="14851" max="14851" width="1.5703125" style="248" customWidth="1"/>
    <col min="14852" max="14852" width="78.140625" style="248" customWidth="1"/>
    <col min="14853" max="14853" width="18.7109375" style="248" customWidth="1"/>
    <col min="14854" max="15104" width="9.140625" style="248"/>
    <col min="15105" max="15105" width="2.140625" style="248" customWidth="1"/>
    <col min="15106" max="15106" width="7" style="248" customWidth="1"/>
    <col min="15107" max="15107" width="1.5703125" style="248" customWidth="1"/>
    <col min="15108" max="15108" width="78.140625" style="248" customWidth="1"/>
    <col min="15109" max="15109" width="18.7109375" style="248" customWidth="1"/>
    <col min="15110" max="15360" width="9.140625" style="248"/>
    <col min="15361" max="15361" width="2.140625" style="248" customWidth="1"/>
    <col min="15362" max="15362" width="7" style="248" customWidth="1"/>
    <col min="15363" max="15363" width="1.5703125" style="248" customWidth="1"/>
    <col min="15364" max="15364" width="78.140625" style="248" customWidth="1"/>
    <col min="15365" max="15365" width="18.7109375" style="248" customWidth="1"/>
    <col min="15366" max="15616" width="9.140625" style="248"/>
    <col min="15617" max="15617" width="2.140625" style="248" customWidth="1"/>
    <col min="15618" max="15618" width="7" style="248" customWidth="1"/>
    <col min="15619" max="15619" width="1.5703125" style="248" customWidth="1"/>
    <col min="15620" max="15620" width="78.140625" style="248" customWidth="1"/>
    <col min="15621" max="15621" width="18.7109375" style="248" customWidth="1"/>
    <col min="15622" max="15872" width="9.140625" style="248"/>
    <col min="15873" max="15873" width="2.140625" style="248" customWidth="1"/>
    <col min="15874" max="15874" width="7" style="248" customWidth="1"/>
    <col min="15875" max="15875" width="1.5703125" style="248" customWidth="1"/>
    <col min="15876" max="15876" width="78.140625" style="248" customWidth="1"/>
    <col min="15877" max="15877" width="18.7109375" style="248" customWidth="1"/>
    <col min="15878" max="16128" width="9.140625" style="248"/>
    <col min="16129" max="16129" width="2.140625" style="248" customWidth="1"/>
    <col min="16130" max="16130" width="7" style="248" customWidth="1"/>
    <col min="16131" max="16131" width="1.5703125" style="248" customWidth="1"/>
    <col min="16132" max="16132" width="78.140625" style="248" customWidth="1"/>
    <col min="16133" max="16133" width="18.7109375" style="248" customWidth="1"/>
    <col min="16134" max="16384" width="9.140625" style="248"/>
  </cols>
  <sheetData>
    <row r="1" spans="1:22" s="240" customFormat="1" ht="15" customHeight="1">
      <c r="B1" s="241"/>
      <c r="C1" s="241"/>
      <c r="D1" s="241"/>
      <c r="E1" s="241"/>
      <c r="F1" s="241"/>
      <c r="G1" s="241"/>
      <c r="H1" s="241"/>
      <c r="I1" s="241"/>
      <c r="J1" s="241"/>
    </row>
    <row r="2" spans="1:22" s="1424" customFormat="1" ht="21" customHeight="1">
      <c r="A2" s="1422"/>
      <c r="B2" s="1422"/>
      <c r="C2" s="1422"/>
      <c r="D2" s="1422"/>
      <c r="E2" s="1423" t="s">
        <v>1025</v>
      </c>
      <c r="G2" s="1422"/>
      <c r="H2" s="1422"/>
      <c r="I2" s="1422"/>
      <c r="J2" s="1422"/>
    </row>
    <row r="3" spans="1:22" s="1424" customFormat="1" ht="21" customHeight="1">
      <c r="A3" s="1422"/>
      <c r="B3" s="1422"/>
      <c r="C3" s="1422"/>
      <c r="D3" s="1422"/>
      <c r="E3" s="1423" t="s">
        <v>146</v>
      </c>
      <c r="G3" s="1422"/>
      <c r="H3" s="1422"/>
      <c r="I3" s="1422"/>
      <c r="J3" s="1422"/>
    </row>
    <row r="4" spans="1:22" s="1426" customFormat="1" ht="17.25" customHeight="1">
      <c r="A4" s="1425"/>
      <c r="B4" s="1425"/>
      <c r="C4" s="1425"/>
      <c r="D4" s="1425"/>
      <c r="E4" s="1425"/>
      <c r="F4" s="1424"/>
      <c r="G4" s="1422"/>
      <c r="H4" s="1422"/>
      <c r="I4" s="1425"/>
      <c r="J4" s="1425"/>
    </row>
    <row r="5" spans="1:22" s="1432" customFormat="1" ht="22.5" customHeight="1">
      <c r="A5" s="1427"/>
      <c r="B5" s="1667" t="s">
        <v>1048</v>
      </c>
      <c r="C5" s="1667"/>
      <c r="D5" s="1667"/>
      <c r="E5" s="1667"/>
      <c r="F5" s="1424"/>
      <c r="G5" s="1422"/>
      <c r="H5" s="1422"/>
      <c r="I5" s="1428"/>
      <c r="J5" s="1429"/>
      <c r="K5" s="1430"/>
      <c r="L5" s="1430"/>
      <c r="M5" s="1430"/>
      <c r="N5" s="1431"/>
      <c r="O5" s="1431"/>
      <c r="P5" s="1431"/>
      <c r="Q5" s="1431"/>
      <c r="R5" s="1431"/>
      <c r="S5" s="1431"/>
      <c r="T5" s="1431"/>
      <c r="U5" s="1431"/>
      <c r="V5" s="1431"/>
    </row>
    <row r="6" spans="1:22" s="240" customFormat="1" ht="5.0999999999999996" customHeight="1">
      <c r="B6" s="241"/>
      <c r="C6" s="241"/>
      <c r="D6" s="241"/>
      <c r="E6" s="241"/>
      <c r="F6" s="1424"/>
      <c r="G6" s="1422"/>
      <c r="H6" s="1422"/>
      <c r="J6" s="241"/>
    </row>
    <row r="7" spans="1:22">
      <c r="A7" s="249"/>
      <c r="B7" s="1668" t="s">
        <v>151</v>
      </c>
      <c r="C7" s="1669"/>
      <c r="D7" s="1669"/>
      <c r="E7" s="1669"/>
      <c r="F7" s="250"/>
      <c r="G7" s="250"/>
      <c r="H7" s="250"/>
      <c r="I7" s="249"/>
      <c r="J7" s="249"/>
      <c r="K7" s="249"/>
      <c r="L7" s="249"/>
      <c r="M7" s="249"/>
      <c r="N7" s="249"/>
      <c r="O7" s="249"/>
      <c r="P7" s="249"/>
      <c r="Q7" s="249"/>
      <c r="R7" s="249"/>
    </row>
    <row r="8" spans="1:22" ht="15">
      <c r="A8" s="249"/>
      <c r="B8" s="1670"/>
      <c r="C8" s="1671"/>
      <c r="D8" s="1671"/>
      <c r="E8" s="291" t="str">
        <f>+'Recap Total'!E10</f>
        <v>revG - 06/08/2018</v>
      </c>
      <c r="F8" s="251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</row>
    <row r="9" spans="1:22">
      <c r="A9" s="252"/>
      <c r="B9" s="253"/>
      <c r="C9" s="254"/>
      <c r="D9" s="254"/>
      <c r="E9" s="255"/>
      <c r="F9" s="256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</row>
    <row r="10" spans="1:22">
      <c r="A10" s="257"/>
      <c r="B10" s="258" t="s">
        <v>147</v>
      </c>
      <c r="C10" s="259"/>
      <c r="D10" s="260" t="s">
        <v>26</v>
      </c>
      <c r="E10" s="261" t="s">
        <v>25</v>
      </c>
      <c r="F10" s="262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</row>
    <row r="11" spans="1:22" ht="13.5" thickBot="1">
      <c r="A11" s="263"/>
      <c r="B11" s="264"/>
      <c r="C11" s="265"/>
      <c r="D11" s="266"/>
      <c r="E11" s="267" t="s">
        <v>33</v>
      </c>
      <c r="F11" s="268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</row>
    <row r="12" spans="1:22" ht="13.5" thickTop="1">
      <c r="A12" s="263"/>
      <c r="B12" s="258"/>
      <c r="C12" s="259"/>
      <c r="D12" s="260"/>
      <c r="E12" s="269"/>
      <c r="F12" s="268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</row>
    <row r="13" spans="1:22">
      <c r="A13" s="263"/>
      <c r="B13" s="617" t="s">
        <v>1044</v>
      </c>
      <c r="C13" s="618"/>
      <c r="D13" s="619" t="s">
        <v>1037</v>
      </c>
      <c r="E13" s="769">
        <f>SUBTOTAL(9,E14:E17)</f>
        <v>0</v>
      </c>
      <c r="F13" s="268"/>
      <c r="G13" s="773"/>
      <c r="H13" s="773"/>
      <c r="I13" s="263"/>
      <c r="J13" s="263"/>
      <c r="K13" s="263"/>
      <c r="L13" s="263"/>
      <c r="M13" s="263"/>
      <c r="N13" s="263"/>
      <c r="O13" s="263"/>
      <c r="P13" s="263"/>
      <c r="Q13" s="263"/>
      <c r="R13" s="263"/>
    </row>
    <row r="14" spans="1:22">
      <c r="A14" s="263"/>
      <c r="B14" s="721"/>
      <c r="C14" s="293"/>
      <c r="D14" s="294" t="s">
        <v>1038</v>
      </c>
      <c r="E14" s="722">
        <f>(Recap!E13+'Recap Fur'!E13)*2%</f>
        <v>0</v>
      </c>
      <c r="F14" s="1"/>
      <c r="G14" s="773"/>
      <c r="H14" s="773"/>
      <c r="I14" s="263"/>
      <c r="J14" s="263"/>
      <c r="K14" s="263"/>
    </row>
    <row r="15" spans="1:22" ht="38.25">
      <c r="B15" s="952"/>
      <c r="C15" s="861"/>
      <c r="D15" s="1488" t="s">
        <v>1039</v>
      </c>
      <c r="E15" s="300"/>
      <c r="F15" s="272"/>
      <c r="G15" s="773"/>
      <c r="H15" s="773"/>
    </row>
    <row r="16" spans="1:22">
      <c r="A16" s="263"/>
      <c r="B16" s="762"/>
      <c r="C16" s="763"/>
      <c r="D16" s="764"/>
      <c r="E16" s="765"/>
      <c r="F16" s="268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</row>
    <row r="17" spans="1:18" ht="5.25" customHeight="1">
      <c r="A17" s="263"/>
      <c r="B17" s="306"/>
      <c r="C17" s="307"/>
      <c r="D17" s="308"/>
      <c r="E17" s="309"/>
      <c r="F17" s="268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</row>
    <row r="18" spans="1:18">
      <c r="A18" s="275"/>
      <c r="B18" s="276"/>
      <c r="C18" s="277"/>
      <c r="D18" s="278"/>
      <c r="E18" s="279"/>
      <c r="F18" s="280"/>
      <c r="G18" s="868"/>
    </row>
    <row r="19" spans="1:18">
      <c r="A19" s="280"/>
      <c r="B19" s="281"/>
      <c r="C19" s="280"/>
      <c r="D19" s="280"/>
      <c r="E19" s="282"/>
      <c r="F19" s="280"/>
      <c r="G19" s="868"/>
    </row>
    <row r="20" spans="1:18">
      <c r="E20" s="428"/>
    </row>
    <row r="21" spans="1:18">
      <c r="E21" s="770"/>
    </row>
    <row r="22" spans="1:18">
      <c r="E22" s="772"/>
    </row>
    <row r="23" spans="1:18">
      <c r="E23" s="771"/>
    </row>
    <row r="24" spans="1:18">
      <c r="E24" s="959"/>
    </row>
  </sheetData>
  <mergeCells count="3">
    <mergeCell ref="B5:E5"/>
    <mergeCell ref="B7:E7"/>
    <mergeCell ref="B8:D8"/>
  </mergeCells>
  <printOptions horizontalCentered="1"/>
  <pageMargins left="0" right="0" top="0.75" bottom="0.75" header="0.3" footer="0.3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Recap Total</vt:lpstr>
      <vt:lpstr>Recap</vt:lpstr>
      <vt:lpstr>BQ Site Construction</vt:lpstr>
      <vt:lpstr>BQ Library</vt:lpstr>
      <vt:lpstr>BQ Utility Building</vt:lpstr>
      <vt:lpstr>Recap Fur</vt:lpstr>
      <vt:lpstr>BQ Fur</vt:lpstr>
      <vt:lpstr>Recap Engineer</vt:lpstr>
      <vt:lpstr>'BQ Fur'!Print_Area</vt:lpstr>
      <vt:lpstr>'BQ Library'!Print_Area</vt:lpstr>
      <vt:lpstr>'BQ Site Construction'!Print_Area</vt:lpstr>
      <vt:lpstr>'BQ Utility Building'!Print_Area</vt:lpstr>
      <vt:lpstr>Recap!Print_Area</vt:lpstr>
      <vt:lpstr>'Recap Engineer'!Print_Area</vt:lpstr>
      <vt:lpstr>'Recap Fur'!Print_Area</vt:lpstr>
      <vt:lpstr>'Recap Total'!Print_Area</vt:lpstr>
      <vt:lpstr>'BQ Fur'!Print_Titles</vt:lpstr>
      <vt:lpstr>'BQ Library'!Print_Titles</vt:lpstr>
      <vt:lpstr>'BQ Site Construction'!Print_Titles</vt:lpstr>
      <vt:lpstr>'BQ Utility Building'!Print_Titles</vt:lpstr>
      <vt:lpstr>Recap!Print_Titles</vt:lpstr>
    </vt:vector>
  </TitlesOfParts>
  <Company>Bita Enarcon Engineering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Lita Nuryanti</dc:creator>
  <cp:lastModifiedBy>Eni S.p.A.</cp:lastModifiedBy>
  <cp:lastPrinted>2017-04-05T03:26:39Z</cp:lastPrinted>
  <dcterms:created xsi:type="dcterms:W3CDTF">2013-08-17T05:46:45Z</dcterms:created>
  <dcterms:modified xsi:type="dcterms:W3CDTF">2018-08-07T23:15:26Z</dcterms:modified>
</cp:coreProperties>
</file>